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tabRatio="824"/>
  </bookViews>
  <sheets>
    <sheet name="25政府性基金预算收入" sheetId="94" r:id="rId1"/>
    <sheet name="25政府性基金预算支出" sheetId="95" r:id="rId2"/>
    <sheet name="26政府性基金预算收入" sheetId="96" r:id="rId3"/>
    <sheet name="26政府性基金预算支出" sheetId="97" r:id="rId4"/>
  </sheets>
  <externalReferences>
    <externalReference r:id="rId5"/>
  </externalReferences>
  <definedNames>
    <definedName name="_xlnm.Print_Area" localSheetId="0">'25政府性基金预算收入'!$A$1:$F$30</definedName>
    <definedName name="_xlnm.Print_Area" localSheetId="1">'25政府性基金预算支出'!$A$1:$F$19</definedName>
    <definedName name="_xlnm.Print_Area" localSheetId="2">'26政府性基金预算收入'!$A$1:$F$30</definedName>
    <definedName name="_xlnm.Print_Area" localSheetId="3">'26政府性基金预算支出'!$A$1:$F$18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<sst xmlns="http://schemas.openxmlformats.org/spreadsheetml/2006/main" count="117" uniqueCount="63">
  <si>
    <t xml:space="preserve"> 表05</t>
  </si>
  <si>
    <t>2025年高新区政府性基金预算收入执行情况表</t>
  </si>
  <si>
    <t>单位：万元</t>
  </si>
  <si>
    <t>收入项目</t>
  </si>
  <si>
    <t>二〇二四年决算数</t>
  </si>
  <si>
    <t>二〇二五年</t>
  </si>
  <si>
    <t>二〇二五年执行数比
二〇二四年
决算数
增减％</t>
  </si>
  <si>
    <t>市人代会批准的预算数</t>
  </si>
  <si>
    <t>执行数</t>
  </si>
  <si>
    <t>执行数占
预算数％</t>
  </si>
  <si>
    <t>政府性基金预算收入合计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</si>
  <si>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</si>
  <si>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</si>
  <si>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</si>
  <si>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</si>
  <si>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</si>
  <si>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</si>
  <si>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</si>
  <si>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</si>
  <si>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</si>
  <si>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</si>
  <si>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</si>
  <si>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</si>
  <si>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大中型水库库区基金收入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</si>
  <si>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</si>
  <si>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</si>
  <si>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</si>
  <si>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</si>
  <si>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</si>
  <si>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</si>
  <si>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</si>
  <si>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</si>
  <si>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</si>
  <si>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</si>
  <si>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专项债券对应项目专项收入</t>
  </si>
  <si>
    <t xml:space="preserve"> 表06</t>
  </si>
  <si>
    <t>2025年高新区政府性基金预算支出执行情况表</t>
  </si>
  <si>
    <t>支出项目</t>
  </si>
  <si>
    <t>政府性基金预算支出合计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</si>
  <si>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</si>
  <si>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</si>
  <si>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</si>
  <si>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</si>
  <si>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</si>
  <si>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</si>
  <si>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</si>
  <si>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</si>
  <si>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</si>
  <si>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</si>
  <si>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其他支出</t>
  </si>
  <si>
    <t>债务付息支出</t>
  </si>
  <si>
    <t>债务发行费用支出</t>
  </si>
  <si>
    <t xml:space="preserve"> 表07</t>
  </si>
  <si>
    <t>2026年高新区政府性基金预算收入安排情况表</t>
  </si>
  <si>
    <t>二〇二五年市人代会批准的预算数</t>
  </si>
  <si>
    <t>二〇二五年执行数</t>
  </si>
  <si>
    <t>二〇二六年预算数</t>
  </si>
  <si>
    <t>二〇二六年预算数
与二〇二五年比较</t>
  </si>
  <si>
    <t>比预算数
增减％</t>
  </si>
  <si>
    <t>比执行数
增减％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</si>
  <si>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08</t>
    </r>
  </si>
  <si>
    <t>2026年高新区政府性基金预算支出安排情况表</t>
  </si>
  <si>
    <t>资源勘探工业信息等支出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</si>
</sst>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;[Red]\-0.0\ "/>
  </numFmts>
  <fonts count="31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57" applyFont="1" applyBorder="1" applyAlignment="1">
      <alignment horizontal="distributed" vertical="center" wrapText="1" indent="2"/>
    </xf>
    <xf numFmtId="0" fontId="3" fillId="0" borderId="2" xfId="57" applyFont="1" applyFill="1" applyBorder="1" applyAlignment="1">
      <alignment horizontal="distributed" vertical="center" wrapText="1"/>
    </xf>
    <xf numFmtId="0" fontId="3" fillId="0" borderId="3" xfId="57" applyFont="1" applyBorder="1" applyAlignment="1">
      <alignment horizontal="distributed" vertical="center" wrapText="1"/>
    </xf>
    <xf numFmtId="0" fontId="3" fillId="0" borderId="4" xfId="57" applyFont="1" applyBorder="1" applyAlignment="1">
      <alignment horizontal="distributed" vertical="center" wrapText="1"/>
    </xf>
    <xf numFmtId="0" fontId="3" fillId="0" borderId="2" xfId="57" applyFont="1" applyBorder="1" applyAlignment="1">
      <alignment horizontal="distributed" vertical="center" wrapText="1"/>
    </xf>
    <xf numFmtId="0" fontId="3" fillId="0" borderId="2" xfId="57" applyFont="1" applyBorder="1" applyAlignment="1">
      <alignment horizontal="distributed" vertical="center" indent="1"/>
    </xf>
    <xf numFmtId="3" fontId="3" fillId="2" borderId="2" xfId="57" applyNumberFormat="1" applyFont="1" applyFill="1" applyBorder="1" applyAlignment="1">
      <alignment vertical="center"/>
    </xf>
    <xf numFmtId="176" fontId="3" fillId="2" borderId="2" xfId="57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57" applyNumberFormat="1" applyFont="1" applyBorder="1" applyAlignment="1">
      <alignment vertical="center"/>
    </xf>
    <xf numFmtId="3" fontId="1" fillId="2" borderId="2" xfId="57" applyNumberFormat="1" applyFont="1" applyFill="1" applyBorder="1" applyAlignment="1">
      <alignment vertical="center"/>
    </xf>
    <xf numFmtId="176" fontId="1" fillId="2" borderId="2" xfId="57" applyNumberFormat="1" applyFont="1" applyFill="1" applyBorder="1" applyAlignment="1">
      <alignment vertical="center"/>
    </xf>
    <xf numFmtId="3" fontId="1" fillId="0" borderId="2" xfId="57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57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3" fontId="1" fillId="0" borderId="2" xfId="57" applyNumberFormat="1" applyFont="1" applyBorder="1" applyAlignment="1">
      <alignment vertical="center" wrapText="1"/>
    </xf>
    <xf numFmtId="3" fontId="7" fillId="0" borderId="2" xfId="0" applyNumberFormat="1" applyFont="1" applyFill="1" applyBorder="1" applyAlignment="1" applyProtection="1">
      <alignment horizontal="right" vertical="center"/>
    </xf>
    <xf numFmtId="3" fontId="1" fillId="0" borderId="2" xfId="57" applyNumberFormat="1" applyFont="1" applyFill="1" applyBorder="1" applyAlignment="1">
      <alignment vertical="center" wrapText="1"/>
    </xf>
    <xf numFmtId="0" fontId="3" fillId="0" borderId="5" xfId="57" applyFont="1" applyBorder="1" applyAlignment="1">
      <alignment horizontal="distributed" vertical="center" indent="2"/>
    </xf>
    <xf numFmtId="177" fontId="3" fillId="0" borderId="2" xfId="57" applyNumberFormat="1" applyFont="1" applyBorder="1" applyAlignment="1">
      <alignment horizontal="distributed" vertical="center" wrapText="1"/>
    </xf>
    <xf numFmtId="0" fontId="3" fillId="0" borderId="6" xfId="57" applyFont="1" applyBorder="1" applyAlignment="1">
      <alignment horizontal="distributed" vertical="center" indent="2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差_2016市本级国有资本经营预算收支表1" xfId="51"/>
    <cellStyle name="差_2016市本级国有资本经营预算收支表2" xfId="52"/>
    <cellStyle name="常规 2" xfId="53"/>
    <cellStyle name="常规 3" xfId="54"/>
    <cellStyle name="常规 4" xfId="55"/>
    <cellStyle name="常规_2003年3月月报" xfId="56"/>
    <cellStyle name="常规_2003年人大预算表（全省）" xfId="57"/>
    <cellStyle name="好_2016市本级国有资本经营预算收支表1" xfId="58"/>
    <cellStyle name="好_2016市本级国有资本经营预算收支表2" xfId="59"/>
  </cellStyle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24503;&#38215;&#39640;&#26032;&#21306;2025&#24180;&#39044;&#31639;&#25191;&#34892;&#24773;&#20917;&#21644;2026&#24180;&#39044;&#31639;&#33609;&#26696;&#25253;&#21578;&#3846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25一般公共预算收入"/>
      <sheetName val="25一般公共预算支出"/>
      <sheetName val="26一般公共预算收入"/>
      <sheetName val="26一般公共预算支出"/>
      <sheetName val="25政府性基金预算收入"/>
      <sheetName val="25政府性基金预算支出"/>
      <sheetName val="26政府性基金预算收入"/>
      <sheetName val="26政府性基金预算支出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200000</v>
          </cell>
        </row>
        <row r="23">
          <cell r="C23">
            <v>600</v>
          </cell>
        </row>
        <row r="30">
          <cell r="C30">
            <v>7259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pageSetUpPr fitToPage="1"/>
  </sheetPr>
  <dimension ref="A1:Q30"/>
  <sheetViews>
    <sheetView showGridLines="0" tabSelected="1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F9" sqref="F9"/>
    </sheetView>
  </sheetViews>
  <sheetFormatPr defaultColWidth="6.125" defaultRowHeight="14.25" customHeight="1"/>
  <cols>
    <col min="1" max="1" width="37.625" style="5" customWidth="1"/>
    <col min="2" max="5" width="12.125" style="5" customWidth="1"/>
    <col min="6" max="6" width="15.5" style="5" customWidth="1"/>
    <col min="7" max="7" width="8" style="5" customWidth="1"/>
    <col min="8" max="10" width="6.125" style="5"/>
    <col min="11" max="11" width="8" style="5" customWidth="1"/>
    <col min="12" max="16" width="6.125" style="5"/>
    <col min="17" max="17" width="8" style="5" customWidth="1"/>
    <col min="18" max="16384" width="6.125" style="5"/>
  </cols>
  <sheetData>
    <row r="1" s="1" customFormat="1" ht="39.95" customHeight="1" spans="1:6">
      <c r="A1" s="6" t="s">
        <v>0</v>
      </c>
    </row>
    <row r="2" s="2" customFormat="1" ht="30.95" customHeight="1" spans="1:6">
      <c r="A2" s="7" t="s">
        <v>1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29" t="s">
        <v>3</v>
      </c>
      <c r="B4" s="14" t="s">
        <v>4</v>
      </c>
      <c r="C4" s="14" t="s">
        <v>5</v>
      </c>
      <c r="D4" s="14"/>
      <c r="E4" s="14"/>
      <c r="F4" s="30" t="s">
        <v>6</v>
      </c>
    </row>
    <row r="5" s="4" customFormat="1" ht="52.15" customHeight="1" spans="1:6">
      <c r="A5" s="31"/>
      <c r="B5" s="14"/>
      <c r="C5" s="14" t="s">
        <v>7</v>
      </c>
      <c r="D5" s="11" t="s">
        <v>8</v>
      </c>
      <c r="E5" s="30" t="s">
        <v>9</v>
      </c>
      <c r="F5" s="30"/>
    </row>
    <row r="6" s="1" customFormat="1" ht="22.5" customHeight="1" spans="1:6">
      <c r="A6" s="15" t="s">
        <v>10</v>
      </c>
      <c r="B6" s="16">
        <f>B13+B23+B30+B11+B12</f>
        <v>216333</v>
      </c>
      <c r="C6" s="16">
        <f>C13+C23+C30+C11+C12</f>
        <v>207859</v>
      </c>
      <c r="D6" s="16">
        <f>D13+D23+D30</f>
        <v>203128</v>
      </c>
      <c r="E6" s="17">
        <f t="shared" ref="E6:E30" si="0">IF(AND(D6&gt;0,C6&gt;0)=TRUE,D6/C6*100,"")</f>
        <v>97.7239378617236</v>
      </c>
      <c r="F6" s="17">
        <f t="shared" ref="F6:F30" si="1">IF(AND(D6&gt;0,B6&gt;0)=TRUE,D6/B6*100-100,"")</f>
        <v>-6.10401556859101</v>
      </c>
    </row>
    <row r="7" s="1" customFormat="1" ht="22.5" customHeight="1" spans="1:6">
      <c r="A7" s="18" t="s">
        <v>11</v>
      </c>
      <c r="B7" s="19">
        <v>0</v>
      </c>
      <c r="C7" s="19"/>
      <c r="D7" s="20">
        <v>0</v>
      </c>
      <c r="E7" s="21" t="str">
        <f t="shared" si="0"/>
        <v/>
      </c>
      <c r="F7" s="21" t="str">
        <f t="shared" si="1"/>
        <v/>
      </c>
    </row>
    <row r="8" s="1" customFormat="1" ht="22.5" customHeight="1" spans="1:6">
      <c r="A8" s="25" t="s">
        <v>12</v>
      </c>
      <c r="B8" s="19">
        <v>0</v>
      </c>
      <c r="C8" s="19"/>
      <c r="D8" s="20">
        <v>0</v>
      </c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13</v>
      </c>
      <c r="B9" s="19">
        <v>0</v>
      </c>
      <c r="C9" s="19"/>
      <c r="D9" s="20">
        <v>0</v>
      </c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14</v>
      </c>
      <c r="B10" s="19"/>
      <c r="C10" s="19"/>
      <c r="D10" s="20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15</v>
      </c>
      <c r="B11" s="19"/>
      <c r="C11" s="26"/>
      <c r="D11" s="20"/>
      <c r="E11" s="21" t="str">
        <f t="shared" si="0"/>
        <v/>
      </c>
      <c r="F11" s="21" t="str">
        <f t="shared" si="1"/>
        <v/>
      </c>
    </row>
    <row r="12" s="1" customFormat="1" ht="22.5" customHeight="1" spans="1:6">
      <c r="A12" s="18" t="s">
        <v>16</v>
      </c>
      <c r="B12" s="19"/>
      <c r="C12" s="26"/>
      <c r="D12" s="20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17</v>
      </c>
      <c r="B13" s="20">
        <f>SUM(B14:B18)</f>
        <v>208163</v>
      </c>
      <c r="C13" s="20">
        <f>SUM(C14:C18)</f>
        <v>200000</v>
      </c>
      <c r="D13" s="20">
        <f>SUM(D14:D18)</f>
        <v>193436</v>
      </c>
      <c r="E13" s="21">
        <f t="shared" si="0"/>
        <v>96.718</v>
      </c>
      <c r="F13" s="21">
        <f t="shared" si="1"/>
        <v>-7.07474431094863</v>
      </c>
    </row>
    <row r="14" s="1" customFormat="1" ht="22.5" customHeight="1" spans="1:6">
      <c r="A14" s="25" t="s">
        <v>18</v>
      </c>
      <c r="B14" s="19">
        <v>208612</v>
      </c>
      <c r="C14" s="26">
        <v>200000</v>
      </c>
      <c r="D14" s="27">
        <v>193436</v>
      </c>
      <c r="E14" s="21">
        <f t="shared" si="0"/>
        <v>96.718</v>
      </c>
      <c r="F14" s="21">
        <f t="shared" si="1"/>
        <v>-7.27474929534256</v>
      </c>
    </row>
    <row r="15" s="1" customFormat="1" ht="22.5" customHeight="1" spans="1:6">
      <c r="A15" s="25" t="s">
        <v>19</v>
      </c>
      <c r="B15" s="19"/>
      <c r="C15" s="26"/>
      <c r="D15" s="22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25" t="s">
        <v>20</v>
      </c>
      <c r="B16" s="19"/>
      <c r="C16" s="26"/>
      <c r="D16" s="22"/>
      <c r="E16" s="21" t="str">
        <f t="shared" si="0"/>
        <v/>
      </c>
      <c r="F16" s="21" t="str">
        <f t="shared" si="1"/>
        <v/>
      </c>
    </row>
    <row r="17" s="1" customFormat="1" ht="22.5" customHeight="1" spans="1:17">
      <c r="A17" s="25" t="s">
        <v>21</v>
      </c>
      <c r="B17" s="19">
        <v>-449</v>
      </c>
      <c r="C17" s="26"/>
      <c r="D17" s="22"/>
      <c r="E17" s="21" t="str">
        <f t="shared" si="0"/>
        <v/>
      </c>
      <c r="F17" s="21" t="str">
        <f t="shared" si="1"/>
        <v/>
      </c>
    </row>
    <row r="18" s="1" customFormat="1" ht="22.5" customHeight="1" spans="1:17">
      <c r="A18" s="25" t="s">
        <v>22</v>
      </c>
      <c r="B18" s="19"/>
      <c r="C18" s="26"/>
      <c r="D18" s="22"/>
      <c r="E18" s="21" t="str">
        <f t="shared" si="0"/>
        <v/>
      </c>
      <c r="F18" s="21" t="str">
        <f t="shared" si="1"/>
        <v/>
      </c>
    </row>
    <row r="19" s="1" customFormat="1" ht="22.5" customHeight="1" spans="1:17">
      <c r="A19" s="18" t="s">
        <v>23</v>
      </c>
      <c r="B19" s="19"/>
      <c r="C19" s="19"/>
      <c r="D19" s="22"/>
      <c r="E19" s="21" t="str">
        <f t="shared" si="0"/>
        <v/>
      </c>
      <c r="F19" s="21" t="str">
        <f t="shared" si="1"/>
        <v/>
      </c>
    </row>
    <row r="20" s="1" customFormat="1" ht="22.5" customHeight="1" spans="1:17">
      <c r="A20" s="18" t="s">
        <v>24</v>
      </c>
      <c r="B20" s="20">
        <v>0</v>
      </c>
      <c r="C20" s="20">
        <v>0</v>
      </c>
      <c r="D20" s="20">
        <v>0</v>
      </c>
      <c r="E20" s="21" t="str">
        <f t="shared" si="0"/>
        <v/>
      </c>
      <c r="F20" s="21" t="str">
        <f t="shared" si="1"/>
        <v/>
      </c>
    </row>
    <row r="21" s="1" customFormat="1" ht="22.5" customHeight="1" spans="1:17">
      <c r="A21" s="25" t="s">
        <v>25</v>
      </c>
      <c r="B21" s="19">
        <v>0</v>
      </c>
      <c r="C21" s="26"/>
      <c r="D21" s="20"/>
      <c r="E21" s="21" t="str">
        <f t="shared" si="0"/>
        <v/>
      </c>
      <c r="F21" s="21" t="str">
        <f t="shared" si="1"/>
        <v/>
      </c>
    </row>
    <row r="22" s="1" customFormat="1" ht="22.5" customHeight="1" spans="1:17">
      <c r="A22" s="25" t="s">
        <v>26</v>
      </c>
      <c r="B22" s="19"/>
      <c r="C22" s="26"/>
      <c r="D22" s="20"/>
      <c r="E22" s="21" t="str">
        <f t="shared" si="0"/>
        <v/>
      </c>
      <c r="F22" s="21" t="str">
        <f t="shared" si="1"/>
        <v/>
      </c>
    </row>
    <row r="23" s="1" customFormat="1" ht="22.5" customHeight="1" spans="1:17">
      <c r="A23" s="18" t="s">
        <v>27</v>
      </c>
      <c r="B23" s="19">
        <v>584</v>
      </c>
      <c r="C23" s="19">
        <v>600</v>
      </c>
      <c r="D23" s="20">
        <v>2321</v>
      </c>
      <c r="E23" s="21">
        <f t="shared" si="0"/>
        <v>386.833333333333</v>
      </c>
      <c r="F23" s="21">
        <f t="shared" si="1"/>
        <v>297.431506849315</v>
      </c>
    </row>
    <row r="24" s="4" customFormat="1" ht="22.5" customHeight="1" spans="1:17">
      <c r="A24" s="18" t="s">
        <v>28</v>
      </c>
      <c r="B24" s="19"/>
      <c r="C24" s="19"/>
      <c r="D24" s="20"/>
      <c r="E24" s="21" t="str">
        <f t="shared" si="0"/>
        <v/>
      </c>
      <c r="F24" s="21" t="str">
        <f t="shared" si="1"/>
        <v/>
      </c>
      <c r="G24" s="1"/>
      <c r="Q24" s="1"/>
    </row>
    <row r="25" s="1" customFormat="1" ht="22.5" customHeight="1" spans="1:17">
      <c r="A25" s="18" t="s">
        <v>29</v>
      </c>
      <c r="B25" s="19"/>
      <c r="C25" s="19"/>
      <c r="D25" s="20"/>
      <c r="E25" s="21" t="str">
        <f t="shared" si="0"/>
        <v/>
      </c>
      <c r="F25" s="21" t="str">
        <f t="shared" si="1"/>
        <v/>
      </c>
    </row>
    <row r="26" s="1" customFormat="1" ht="22.5" customHeight="1" spans="1:17">
      <c r="A26" s="18" t="s">
        <v>30</v>
      </c>
      <c r="B26" s="19"/>
      <c r="C26" s="19"/>
      <c r="D26" s="20"/>
      <c r="E26" s="21" t="str">
        <f t="shared" si="0"/>
        <v/>
      </c>
      <c r="F26" s="21" t="str">
        <f t="shared" si="1"/>
        <v/>
      </c>
    </row>
    <row r="27" s="1" customFormat="1" ht="22.5" customHeight="1" spans="1:17">
      <c r="A27" s="18" t="s">
        <v>31</v>
      </c>
      <c r="B27" s="19"/>
      <c r="C27" s="19"/>
      <c r="D27" s="20"/>
      <c r="E27" s="21" t="str">
        <f t="shared" si="0"/>
        <v/>
      </c>
      <c r="F27" s="21" t="str">
        <f t="shared" si="1"/>
        <v/>
      </c>
    </row>
    <row r="28" s="1" customFormat="1" ht="22.5" customHeight="1" spans="1:17">
      <c r="A28" s="25" t="s">
        <v>32</v>
      </c>
      <c r="B28" s="19"/>
      <c r="C28" s="19"/>
      <c r="D28" s="20"/>
      <c r="E28" s="21" t="str">
        <f t="shared" si="0"/>
        <v/>
      </c>
      <c r="F28" s="21" t="str">
        <f t="shared" si="1"/>
        <v/>
      </c>
    </row>
    <row r="29" s="1" customFormat="1" ht="22.5" customHeight="1" spans="1:17">
      <c r="A29" s="18" t="s">
        <v>33</v>
      </c>
      <c r="B29" s="19"/>
      <c r="C29" s="19"/>
      <c r="D29" s="20"/>
      <c r="E29" s="21" t="str">
        <f t="shared" si="0"/>
        <v/>
      </c>
      <c r="F29" s="21" t="str">
        <f t="shared" si="1"/>
        <v/>
      </c>
    </row>
    <row r="30" s="1" customFormat="1" ht="22.5" customHeight="1" spans="1:17">
      <c r="A30" s="18" t="s">
        <v>34</v>
      </c>
      <c r="B30" s="19">
        <v>7586</v>
      </c>
      <c r="C30" s="19">
        <v>7259</v>
      </c>
      <c r="D30" s="20">
        <v>7371</v>
      </c>
      <c r="E30" s="21">
        <f t="shared" si="0"/>
        <v>101.542912246866</v>
      </c>
      <c r="F30" s="21">
        <f t="shared" si="1"/>
        <v>-2.8341682045874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78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pageSetUpPr fitToPage="1"/>
  </sheetPr>
  <dimension ref="A1:F19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F8" sqref="F8"/>
    </sheetView>
  </sheetViews>
  <sheetFormatPr defaultColWidth="6.125" defaultRowHeight="14.25" customHeight="1" outlineLevelCol="5"/>
  <cols>
    <col min="1" max="1" width="37.625" style="5" customWidth="1"/>
    <col min="2" max="5" width="12.125" style="5" customWidth="1"/>
    <col min="6" max="6" width="15.6666666666667" style="5" customWidth="1"/>
    <col min="7" max="7" width="8.375" style="5" customWidth="1"/>
    <col min="8" max="9" width="6.125" style="5"/>
    <col min="10" max="10" width="8" style="5" customWidth="1"/>
    <col min="11" max="15" width="6.125" style="5"/>
    <col min="16" max="16" width="8" style="5" customWidth="1"/>
    <col min="17" max="16384" width="6.125" style="5"/>
  </cols>
  <sheetData>
    <row r="1" s="1" customFormat="1" ht="39.95" customHeight="1" spans="1:6">
      <c r="A1" s="6" t="s">
        <v>35</v>
      </c>
    </row>
    <row r="2" s="2" customFormat="1" ht="30.95" customHeight="1" spans="1:6">
      <c r="A2" s="7" t="s">
        <v>36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29" t="s">
        <v>37</v>
      </c>
      <c r="B4" s="14" t="s">
        <v>4</v>
      </c>
      <c r="C4" s="14" t="s">
        <v>5</v>
      </c>
      <c r="D4" s="14"/>
      <c r="E4" s="14"/>
      <c r="F4" s="30" t="s">
        <v>6</v>
      </c>
    </row>
    <row r="5" s="4" customFormat="1" ht="52.15" customHeight="1" spans="1:6">
      <c r="A5" s="31"/>
      <c r="B5" s="14"/>
      <c r="C5" s="14" t="s">
        <v>7</v>
      </c>
      <c r="D5" s="11" t="s">
        <v>8</v>
      </c>
      <c r="E5" s="30" t="s">
        <v>9</v>
      </c>
      <c r="F5" s="30"/>
    </row>
    <row r="6" s="1" customFormat="1" ht="22.5" customHeight="1" spans="1:6">
      <c r="A6" s="15" t="s">
        <v>38</v>
      </c>
      <c r="B6" s="16">
        <f>SUM(B7:B19)</f>
        <v>184101</v>
      </c>
      <c r="C6" s="16">
        <f>SUM(C7:C19)</f>
        <v>201214</v>
      </c>
      <c r="D6" s="16">
        <f>SUM(D7:D19)</f>
        <v>197745</v>
      </c>
      <c r="E6" s="17">
        <f t="shared" ref="E6:E19" si="0">IF(AND(D6&gt;0,C6&gt;0)=TRUE,D6/C6*100,"")</f>
        <v>98.2759648930989</v>
      </c>
      <c r="F6" s="17">
        <f t="shared" ref="F6:F19" si="1">IF(AND(D6&gt;0,B6&gt;0)=TRUE,D6/B6*100-100,"")</f>
        <v>7.41114931477831</v>
      </c>
    </row>
    <row r="7" s="1" customFormat="1" ht="22.5" customHeight="1" spans="1:6">
      <c r="A7" s="18" t="s">
        <v>39</v>
      </c>
      <c r="B7" s="19"/>
      <c r="C7" s="19"/>
      <c r="D7" s="19"/>
      <c r="E7" s="21" t="str">
        <f t="shared" si="0"/>
        <v/>
      </c>
      <c r="F7" s="21" t="str">
        <f t="shared" si="1"/>
        <v/>
      </c>
    </row>
    <row r="8" s="1" customFormat="1" ht="22.5" customHeight="1" spans="1:6">
      <c r="A8" s="18" t="s">
        <v>40</v>
      </c>
      <c r="B8" s="19"/>
      <c r="C8" s="19"/>
      <c r="D8" s="19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41</v>
      </c>
      <c r="B9" s="19"/>
      <c r="C9" s="19"/>
      <c r="D9" s="19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42</v>
      </c>
      <c r="B10" s="19"/>
      <c r="C10" s="19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43</v>
      </c>
      <c r="B11" s="19">
        <v>171060</v>
      </c>
      <c r="C11" s="19">
        <v>194000</v>
      </c>
      <c r="D11" s="19">
        <v>175441</v>
      </c>
      <c r="E11" s="21">
        <f t="shared" si="0"/>
        <v>90.4335051546392</v>
      </c>
      <c r="F11" s="21">
        <f t="shared" si="1"/>
        <v>2.56108967613702</v>
      </c>
    </row>
    <row r="12" s="1" customFormat="1" ht="22.5" customHeight="1" spans="1:6">
      <c r="A12" s="18" t="s">
        <v>44</v>
      </c>
      <c r="B12" s="19"/>
      <c r="C12" s="19"/>
      <c r="D12" s="19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45</v>
      </c>
      <c r="B13" s="19">
        <v>2</v>
      </c>
      <c r="C13" s="19"/>
      <c r="D13" s="19">
        <v>19</v>
      </c>
      <c r="E13" s="21" t="str">
        <f t="shared" si="0"/>
        <v/>
      </c>
      <c r="F13" s="21">
        <f t="shared" si="1"/>
        <v>850</v>
      </c>
    </row>
    <row r="14" s="1" customFormat="1" ht="22.5" customHeight="1" spans="1:6">
      <c r="A14" s="18" t="s">
        <v>46</v>
      </c>
      <c r="B14" s="19">
        <v>3150</v>
      </c>
      <c r="C14" s="19"/>
      <c r="D14" s="19">
        <v>4832</v>
      </c>
      <c r="E14" s="21" t="str">
        <f t="shared" si="0"/>
        <v/>
      </c>
      <c r="F14" s="21">
        <f t="shared" si="1"/>
        <v>53.3968253968254</v>
      </c>
    </row>
    <row r="15" s="1" customFormat="1" ht="22.5" customHeight="1" spans="1:6">
      <c r="A15" s="18" t="s">
        <v>47</v>
      </c>
      <c r="B15" s="19"/>
      <c r="C15" s="19"/>
      <c r="D15" s="19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18" t="s">
        <v>48</v>
      </c>
      <c r="B16" s="19"/>
      <c r="C16" s="19"/>
      <c r="D16" s="19"/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18" t="s">
        <v>49</v>
      </c>
      <c r="B17" s="19">
        <v>2500</v>
      </c>
      <c r="C17" s="19"/>
      <c r="D17" s="19">
        <v>10215</v>
      </c>
      <c r="E17" s="21" t="str">
        <f t="shared" si="0"/>
        <v/>
      </c>
      <c r="F17" s="21">
        <f t="shared" si="1"/>
        <v>308.6</v>
      </c>
    </row>
    <row r="18" s="1" customFormat="1" ht="22.5" customHeight="1" spans="1:6">
      <c r="A18" s="18" t="s">
        <v>50</v>
      </c>
      <c r="B18" s="19">
        <v>7377</v>
      </c>
      <c r="C18" s="19">
        <v>7157</v>
      </c>
      <c r="D18" s="19">
        <v>7223</v>
      </c>
      <c r="E18" s="21">
        <f t="shared" si="0"/>
        <v>100.922174095291</v>
      </c>
      <c r="F18" s="21">
        <f t="shared" si="1"/>
        <v>-2.08756947268537</v>
      </c>
    </row>
    <row r="19" s="1" customFormat="1" ht="22.5" customHeight="1" spans="1:6">
      <c r="A19" s="18" t="s">
        <v>51</v>
      </c>
      <c r="B19" s="19">
        <v>12</v>
      </c>
      <c r="C19" s="19">
        <v>57</v>
      </c>
      <c r="D19" s="19">
        <v>15</v>
      </c>
      <c r="E19" s="21">
        <f t="shared" si="0"/>
        <v>26.3157894736842</v>
      </c>
      <c r="F19" s="21">
        <f t="shared" si="1"/>
        <v>25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78" fitToHeight="0" orientation="portrait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pageSetUpPr fitToPage="1"/>
  </sheetPr>
  <dimension ref="A1:G30"/>
  <sheetViews>
    <sheetView showGridLines="0" view="pageBreakPreview" zoomScale="75" zoomScaleNormal="75" workbookViewId="0">
      <pane xSplit="1" ySplit="5" topLeftCell="B6" activePane="bottomRight" state="frozen"/>
      <selection/>
      <selection pane="topRight"/>
      <selection pane="bottomLeft"/>
      <selection pane="bottomRight" activeCell="F5" sqref="F5"/>
    </sheetView>
  </sheetViews>
  <sheetFormatPr defaultColWidth="6.125" defaultRowHeight="14.25" customHeight="1" outlineLevelCol="6"/>
  <cols>
    <col min="1" max="1" width="37.625" style="5" customWidth="1"/>
    <col min="2" max="6" width="12.125" style="5" customWidth="1"/>
    <col min="7" max="7" width="7.625" style="5" customWidth="1"/>
    <col min="8" max="9" width="8" style="5" customWidth="1"/>
    <col min="10" max="16384" width="6.125" style="5"/>
  </cols>
  <sheetData>
    <row r="1" s="1" customFormat="1" ht="39.95" customHeight="1" spans="1:6">
      <c r="A1" s="6" t="s">
        <v>52</v>
      </c>
    </row>
    <row r="2" s="2" customFormat="1" ht="30.95" customHeight="1" spans="1:6">
      <c r="A2" s="7" t="s">
        <v>53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41" customHeight="1" spans="1:6">
      <c r="A4" s="10" t="s">
        <v>3</v>
      </c>
      <c r="B4" s="14" t="s">
        <v>54</v>
      </c>
      <c r="C4" s="11" t="s">
        <v>55</v>
      </c>
      <c r="D4" s="14" t="s">
        <v>56</v>
      </c>
      <c r="E4" s="12" t="s">
        <v>57</v>
      </c>
      <c r="F4" s="13"/>
    </row>
    <row r="5" s="4" customFormat="1" ht="52.15" customHeight="1" spans="1:6">
      <c r="A5" s="10"/>
      <c r="B5" s="14"/>
      <c r="C5" s="11"/>
      <c r="D5" s="14"/>
      <c r="E5" s="14" t="s">
        <v>58</v>
      </c>
      <c r="F5" s="14" t="s">
        <v>59</v>
      </c>
    </row>
    <row r="6" s="1" customFormat="1" ht="22.5" customHeight="1" spans="1:6">
      <c r="A6" s="15" t="s">
        <v>10</v>
      </c>
      <c r="B6" s="16">
        <f>SUM(B7:B13,B19:B20,B23:B30)</f>
        <v>207859</v>
      </c>
      <c r="C6" s="16">
        <f>SUM(C7:C13,C19:C20,C23:C30)</f>
        <v>203128</v>
      </c>
      <c r="D6" s="16">
        <f>SUM(D7:D13,D19:D20,D23:D30)</f>
        <v>103243</v>
      </c>
      <c r="E6" s="17">
        <f t="shared" ref="E6:E30" si="0">IF(AND(D6&gt;0,B6&gt;0)=TRUE,D6/B6*100-100,"")</f>
        <v>-50.3302719632058</v>
      </c>
      <c r="F6" s="17">
        <f t="shared" ref="F6:F30" si="1">IF(AND(D6&gt;0,C6&gt;0)=TRUE,D6/C6*100-100,"")</f>
        <v>-49.173427592454</v>
      </c>
    </row>
    <row r="7" s="1" customFormat="1" ht="22.5" customHeight="1" spans="1:6">
      <c r="A7" s="24" t="s">
        <v>11</v>
      </c>
      <c r="B7" s="20">
        <f>'[1]25政府性基金预算收入'!C7</f>
        <v>0</v>
      </c>
      <c r="C7" s="20">
        <v>0</v>
      </c>
      <c r="D7" s="19"/>
      <c r="E7" s="21" t="str">
        <f t="shared" si="0"/>
        <v/>
      </c>
      <c r="F7" s="21" t="str">
        <f t="shared" si="1"/>
        <v/>
      </c>
    </row>
    <row r="8" s="1" customFormat="1" ht="22.5" customHeight="1" spans="1:6">
      <c r="A8" s="24" t="s">
        <v>12</v>
      </c>
      <c r="B8" s="20">
        <f>'[1]25政府性基金预算收入'!C8</f>
        <v>0</v>
      </c>
      <c r="C8" s="20">
        <v>0</v>
      </c>
      <c r="D8" s="19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24" t="s">
        <v>13</v>
      </c>
      <c r="B9" s="20">
        <f>'[1]25政府性基金预算收入'!C9</f>
        <v>0</v>
      </c>
      <c r="C9" s="20">
        <v>0</v>
      </c>
      <c r="D9" s="19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25" t="s">
        <v>14</v>
      </c>
      <c r="B10" s="20">
        <f>'[1]25政府性基金预算收入'!C10</f>
        <v>0</v>
      </c>
      <c r="C10" s="20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25" t="s">
        <v>15</v>
      </c>
      <c r="B11" s="20">
        <f>'[1]25政府性基金预算收入'!C11</f>
        <v>0</v>
      </c>
      <c r="C11" s="20"/>
      <c r="D11" s="26"/>
      <c r="E11" s="21" t="str">
        <f t="shared" si="0"/>
        <v/>
      </c>
      <c r="F11" s="21" t="str">
        <f t="shared" si="1"/>
        <v/>
      </c>
    </row>
    <row r="12" s="1" customFormat="1" ht="22.5" customHeight="1" spans="1:6">
      <c r="A12" s="25" t="s">
        <v>16</v>
      </c>
      <c r="B12" s="20">
        <f>'[1]25政府性基金预算收入'!C12</f>
        <v>0</v>
      </c>
      <c r="C12" s="20"/>
      <c r="D12" s="26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25" t="s">
        <v>17</v>
      </c>
      <c r="B13" s="20">
        <f>SUM(B14:B18)</f>
        <v>200000</v>
      </c>
      <c r="C13" s="20">
        <f>SUM(C14:C18)</f>
        <v>193436</v>
      </c>
      <c r="D13" s="20">
        <f>SUM(D14:D18)</f>
        <v>96000</v>
      </c>
      <c r="E13" s="21">
        <f t="shared" si="0"/>
        <v>-52</v>
      </c>
      <c r="F13" s="21">
        <f t="shared" si="1"/>
        <v>-50.3711821997973</v>
      </c>
    </row>
    <row r="14" s="1" customFormat="1" ht="22.5" customHeight="1" spans="1:6">
      <c r="A14" s="25" t="s">
        <v>18</v>
      </c>
      <c r="B14" s="20">
        <f>'[1]25政府性基金预算收入'!C14</f>
        <v>200000</v>
      </c>
      <c r="C14" s="27">
        <v>193436</v>
      </c>
      <c r="D14" s="28">
        <v>96000</v>
      </c>
      <c r="E14" s="21">
        <f t="shared" si="0"/>
        <v>-52</v>
      </c>
      <c r="F14" s="21">
        <f t="shared" si="1"/>
        <v>-50.3711821997973</v>
      </c>
    </row>
    <row r="15" s="1" customFormat="1" ht="22.5" customHeight="1" spans="1:6">
      <c r="A15" s="25" t="s">
        <v>19</v>
      </c>
      <c r="B15" s="20">
        <f>'[1]25政府性基金预算收入'!C15</f>
        <v>0</v>
      </c>
      <c r="C15" s="22"/>
      <c r="D15" s="26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25" t="s">
        <v>20</v>
      </c>
      <c r="B16" s="20">
        <f>'[1]25政府性基金预算收入'!C16</f>
        <v>0</v>
      </c>
      <c r="C16" s="22"/>
      <c r="D16" s="26"/>
      <c r="E16" s="21" t="str">
        <f t="shared" si="0"/>
        <v/>
      </c>
      <c r="F16" s="21" t="str">
        <f t="shared" si="1"/>
        <v/>
      </c>
    </row>
    <row r="17" s="1" customFormat="1" ht="22.5" customHeight="1" spans="1:7">
      <c r="A17" s="25" t="s">
        <v>21</v>
      </c>
      <c r="B17" s="20">
        <f>'[1]25政府性基金预算收入'!C17</f>
        <v>0</v>
      </c>
      <c r="C17" s="22"/>
      <c r="D17" s="26"/>
      <c r="E17" s="21" t="str">
        <f t="shared" si="0"/>
        <v/>
      </c>
      <c r="F17" s="21" t="str">
        <f t="shared" si="1"/>
        <v/>
      </c>
    </row>
    <row r="18" s="1" customFormat="1" ht="22.5" customHeight="1" spans="1:7">
      <c r="A18" s="25" t="s">
        <v>22</v>
      </c>
      <c r="B18" s="20">
        <f>'[1]25政府性基金预算收入'!C18</f>
        <v>0</v>
      </c>
      <c r="C18" s="22"/>
      <c r="D18" s="26"/>
      <c r="E18" s="21" t="str">
        <f t="shared" si="0"/>
        <v/>
      </c>
      <c r="F18" s="21" t="str">
        <f t="shared" si="1"/>
        <v/>
      </c>
    </row>
    <row r="19" s="1" customFormat="1" ht="22.5" customHeight="1" spans="1:7">
      <c r="A19" s="25" t="s">
        <v>23</v>
      </c>
      <c r="B19" s="20">
        <f>'[1]25政府性基金预算收入'!C19</f>
        <v>0</v>
      </c>
      <c r="C19" s="22"/>
      <c r="D19" s="19"/>
      <c r="E19" s="21" t="str">
        <f t="shared" si="0"/>
        <v/>
      </c>
      <c r="F19" s="21" t="str">
        <f t="shared" si="1"/>
        <v/>
      </c>
    </row>
    <row r="20" s="1" customFormat="1" ht="22.5" customHeight="1" spans="1:7">
      <c r="A20" s="25" t="s">
        <v>24</v>
      </c>
      <c r="B20" s="20">
        <f>SUM(B21:B22)</f>
        <v>0</v>
      </c>
      <c r="C20" s="20">
        <v>0</v>
      </c>
      <c r="D20" s="20">
        <f>SUM(D21:D22)</f>
        <v>0</v>
      </c>
      <c r="E20" s="21" t="str">
        <f t="shared" si="0"/>
        <v/>
      </c>
      <c r="F20" s="21" t="str">
        <f t="shared" si="1"/>
        <v/>
      </c>
    </row>
    <row r="21" s="1" customFormat="1" ht="22.5" customHeight="1" spans="1:7">
      <c r="A21" s="25" t="s">
        <v>25</v>
      </c>
      <c r="B21" s="20">
        <f>'[1]25政府性基金预算收入'!C21</f>
        <v>0</v>
      </c>
      <c r="C21" s="20"/>
      <c r="D21" s="26"/>
      <c r="E21" s="21" t="str">
        <f t="shared" si="0"/>
        <v/>
      </c>
      <c r="F21" s="21" t="str">
        <f t="shared" si="1"/>
        <v/>
      </c>
    </row>
    <row r="22" s="1" customFormat="1" ht="22.5" customHeight="1" spans="1:7">
      <c r="A22" s="25" t="s">
        <v>26</v>
      </c>
      <c r="B22" s="20">
        <f>'[1]25政府性基金预算收入'!C22</f>
        <v>0</v>
      </c>
      <c r="C22" s="20"/>
      <c r="D22" s="26"/>
      <c r="E22" s="21" t="str">
        <f t="shared" si="0"/>
        <v/>
      </c>
      <c r="F22" s="21" t="str">
        <f t="shared" si="1"/>
        <v/>
      </c>
    </row>
    <row r="23" s="4" customFormat="1" ht="22.5" customHeight="1" spans="1:7">
      <c r="A23" s="25" t="s">
        <v>27</v>
      </c>
      <c r="B23" s="20">
        <f>'[1]25政府性基金预算收入'!C23</f>
        <v>600</v>
      </c>
      <c r="C23" s="20">
        <v>2321</v>
      </c>
      <c r="D23" s="19">
        <v>500</v>
      </c>
      <c r="E23" s="21">
        <f t="shared" si="0"/>
        <v>-16.6666666666667</v>
      </c>
      <c r="F23" s="21">
        <f t="shared" si="1"/>
        <v>-78.45756139595</v>
      </c>
      <c r="G23" s="1"/>
    </row>
    <row r="24" s="1" customFormat="1" ht="22.5" customHeight="1" spans="1:7">
      <c r="A24" s="25" t="s">
        <v>28</v>
      </c>
      <c r="B24" s="20">
        <f>'[1]25政府性基金预算收入'!C24</f>
        <v>0</v>
      </c>
      <c r="C24" s="20"/>
      <c r="D24" s="19"/>
      <c r="E24" s="21" t="str">
        <f t="shared" si="0"/>
        <v/>
      </c>
      <c r="F24" s="21" t="str">
        <f t="shared" si="1"/>
        <v/>
      </c>
    </row>
    <row r="25" s="1" customFormat="1" ht="22.5" customHeight="1" spans="1:7">
      <c r="A25" s="25" t="s">
        <v>29</v>
      </c>
      <c r="B25" s="20">
        <f>'[1]25政府性基金预算收入'!C25</f>
        <v>0</v>
      </c>
      <c r="C25" s="20"/>
      <c r="D25" s="19"/>
      <c r="E25" s="21" t="str">
        <f t="shared" si="0"/>
        <v/>
      </c>
      <c r="F25" s="21" t="str">
        <f t="shared" si="1"/>
        <v/>
      </c>
    </row>
    <row r="26" s="1" customFormat="1" ht="22.5" customHeight="1" spans="1:7">
      <c r="A26" s="25" t="s">
        <v>30</v>
      </c>
      <c r="B26" s="20">
        <f>'[1]25政府性基金预算收入'!C26</f>
        <v>0</v>
      </c>
      <c r="C26" s="20"/>
      <c r="D26" s="19"/>
      <c r="E26" s="21" t="str">
        <f t="shared" si="0"/>
        <v/>
      </c>
      <c r="F26" s="21" t="str">
        <f t="shared" si="1"/>
        <v/>
      </c>
    </row>
    <row r="27" s="1" customFormat="1" ht="22.5" customHeight="1" spans="1:7">
      <c r="A27" s="25" t="s">
        <v>31</v>
      </c>
      <c r="B27" s="20">
        <f>'[1]25政府性基金预算收入'!C27</f>
        <v>0</v>
      </c>
      <c r="C27" s="20"/>
      <c r="D27" s="19"/>
      <c r="E27" s="21" t="str">
        <f t="shared" si="0"/>
        <v/>
      </c>
      <c r="F27" s="21" t="str">
        <f t="shared" si="1"/>
        <v/>
      </c>
    </row>
    <row r="28" s="1" customFormat="1" ht="22.5" customHeight="1" spans="1:7">
      <c r="A28" s="25" t="s">
        <v>32</v>
      </c>
      <c r="B28" s="20">
        <f>'[1]25政府性基金预算收入'!C28</f>
        <v>0</v>
      </c>
      <c r="C28" s="20"/>
      <c r="D28" s="19"/>
      <c r="E28" s="21" t="str">
        <f t="shared" si="0"/>
        <v/>
      </c>
      <c r="F28" s="21" t="str">
        <f t="shared" si="1"/>
        <v/>
      </c>
    </row>
    <row r="29" s="1" customFormat="1" ht="22.5" customHeight="1" spans="1:7">
      <c r="A29" s="25" t="s">
        <v>33</v>
      </c>
      <c r="B29" s="20">
        <f>'[1]25政府性基金预算收入'!C29</f>
        <v>0</v>
      </c>
      <c r="C29" s="20"/>
      <c r="D29" s="19"/>
      <c r="E29" s="21" t="str">
        <f t="shared" si="0"/>
        <v/>
      </c>
      <c r="F29" s="21" t="str">
        <f t="shared" si="1"/>
        <v/>
      </c>
    </row>
    <row r="30" s="1" customFormat="1" ht="22.5" customHeight="1" spans="1:7">
      <c r="A30" s="25" t="s">
        <v>34</v>
      </c>
      <c r="B30" s="20">
        <f>'[1]25政府性基金预算收入'!C30</f>
        <v>7259</v>
      </c>
      <c r="C30" s="20">
        <v>7371</v>
      </c>
      <c r="D30" s="19">
        <v>6743</v>
      </c>
      <c r="E30" s="21">
        <f t="shared" si="0"/>
        <v>-7.10841713734675</v>
      </c>
      <c r="F30" s="21">
        <f t="shared" si="1"/>
        <v>-8.51987518654185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pageSetUpPr fitToPage="1"/>
  </sheetPr>
  <dimension ref="A1:G18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E8" sqref="E8"/>
    </sheetView>
  </sheetViews>
  <sheetFormatPr defaultColWidth="6.125" defaultRowHeight="14.25" customHeight="1" outlineLevelCol="6"/>
  <cols>
    <col min="1" max="1" width="37.625" style="5" customWidth="1"/>
    <col min="2" max="6" width="12.125" style="5" customWidth="1"/>
    <col min="7" max="7" width="8" style="5" customWidth="1"/>
    <col min="8" max="8" width="8.625" style="5" customWidth="1"/>
    <col min="9" max="9" width="8" style="5" customWidth="1"/>
    <col min="10" max="10" width="6.875" style="5" customWidth="1"/>
    <col min="11" max="12" width="6.125" style="5"/>
    <col min="13" max="13" width="6.875" style="5" customWidth="1"/>
    <col min="14" max="16384" width="6.125" style="5"/>
  </cols>
  <sheetData>
    <row r="1" s="1" customFormat="1" ht="39.95" customHeight="1" spans="1:6">
      <c r="A1" s="6" t="s">
        <v>60</v>
      </c>
    </row>
    <row r="2" s="2" customFormat="1" ht="30.95" customHeight="1" spans="1:6">
      <c r="A2" s="7" t="s">
        <v>61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10" t="s">
        <v>37</v>
      </c>
      <c r="B4" s="11" t="s">
        <v>54</v>
      </c>
      <c r="C4" s="11" t="s">
        <v>55</v>
      </c>
      <c r="D4" s="11" t="s">
        <v>56</v>
      </c>
      <c r="E4" s="12" t="s">
        <v>57</v>
      </c>
      <c r="F4" s="13"/>
    </row>
    <row r="5" s="4" customFormat="1" ht="52.15" customHeight="1" spans="1:6">
      <c r="A5" s="10"/>
      <c r="B5" s="11"/>
      <c r="C5" s="11"/>
      <c r="D5" s="11"/>
      <c r="E5" s="14" t="s">
        <v>58</v>
      </c>
      <c r="F5" s="14" t="s">
        <v>59</v>
      </c>
    </row>
    <row r="6" s="1" customFormat="1" ht="22.5" customHeight="1" spans="1:6">
      <c r="A6" s="15" t="s">
        <v>38</v>
      </c>
      <c r="B6" s="16">
        <f>SUM(B7:B18)</f>
        <v>201214</v>
      </c>
      <c r="C6" s="16">
        <f>SUM(C7:C18)</f>
        <v>197745</v>
      </c>
      <c r="D6" s="16">
        <f>SUM(D7:D18)</f>
        <v>108047</v>
      </c>
      <c r="E6" s="17">
        <f t="shared" ref="E6:E18" si="0">IF(AND(D6&gt;0,B6&gt;0)=TRUE,D6/B6*100-100,"")</f>
        <v>-46.302444163925</v>
      </c>
      <c r="F6" s="17">
        <f t="shared" ref="F6:F18" si="1">IF(AND(D6&gt;0,C6&gt;0)=TRUE,D6/C6*100-100,"")</f>
        <v>-45.3604389491517</v>
      </c>
    </row>
    <row r="7" s="1" customFormat="1" ht="22.5" customHeight="1" spans="1:6">
      <c r="A7" s="18" t="s">
        <v>39</v>
      </c>
      <c r="B7" s="19"/>
      <c r="C7" s="20"/>
      <c r="D7" s="19"/>
      <c r="E7" s="21" t="str">
        <f t="shared" si="0"/>
        <v/>
      </c>
      <c r="F7" s="21" t="str">
        <f t="shared" si="1"/>
        <v/>
      </c>
    </row>
    <row r="8" s="1" customFormat="1" ht="22.5" customHeight="1" spans="1:6">
      <c r="A8" s="18" t="s">
        <v>40</v>
      </c>
      <c r="B8" s="19"/>
      <c r="C8" s="20"/>
      <c r="D8" s="19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41</v>
      </c>
      <c r="B9" s="19"/>
      <c r="C9" s="20"/>
      <c r="D9" s="19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42</v>
      </c>
      <c r="B10" s="19"/>
      <c r="C10" s="20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43</v>
      </c>
      <c r="B11" s="19">
        <v>194000</v>
      </c>
      <c r="C11" s="20">
        <v>175441</v>
      </c>
      <c r="D11" s="22">
        <v>101028</v>
      </c>
      <c r="E11" s="21">
        <f t="shared" si="0"/>
        <v>-47.9237113402062</v>
      </c>
      <c r="F11" s="21">
        <f t="shared" si="1"/>
        <v>-42.4148289168438</v>
      </c>
    </row>
    <row r="12" s="1" customFormat="1" ht="22.5" customHeight="1" spans="1:6">
      <c r="A12" s="18" t="s">
        <v>44</v>
      </c>
      <c r="B12" s="19"/>
      <c r="C12" s="20"/>
      <c r="D12" s="19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45</v>
      </c>
      <c r="B13" s="19"/>
      <c r="C13" s="20">
        <v>19</v>
      </c>
      <c r="D13" s="19"/>
      <c r="E13" s="21" t="str">
        <f t="shared" si="0"/>
        <v/>
      </c>
      <c r="F13" s="21" t="str">
        <f t="shared" si="1"/>
        <v/>
      </c>
    </row>
    <row r="14" s="1" customFormat="1" ht="22.5" customHeight="1" spans="1:6">
      <c r="A14" s="18" t="s">
        <v>62</v>
      </c>
      <c r="B14" s="19"/>
      <c r="C14" s="20">
        <v>4832</v>
      </c>
      <c r="D14" s="19"/>
      <c r="E14" s="21" t="str">
        <f t="shared" si="0"/>
        <v/>
      </c>
      <c r="F14" s="21" t="str">
        <f t="shared" si="1"/>
        <v/>
      </c>
    </row>
    <row r="15" s="1" customFormat="1" ht="22.5" customHeight="1" spans="1:6">
      <c r="A15" s="18" t="s">
        <v>48</v>
      </c>
      <c r="B15" s="19"/>
      <c r="C15" s="20"/>
      <c r="D15" s="19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18" t="s">
        <v>49</v>
      </c>
      <c r="B16" s="19"/>
      <c r="C16" s="20">
        <v>10215</v>
      </c>
      <c r="D16" s="19"/>
      <c r="E16" s="21" t="str">
        <f t="shared" si="0"/>
        <v/>
      </c>
      <c r="F16" s="21" t="str">
        <f t="shared" si="1"/>
        <v/>
      </c>
    </row>
    <row r="17" s="4" customFormat="1" ht="22.5" customHeight="1" spans="1:7">
      <c r="A17" s="18" t="s">
        <v>50</v>
      </c>
      <c r="B17" s="19">
        <v>7157</v>
      </c>
      <c r="C17" s="20">
        <v>7223</v>
      </c>
      <c r="D17" s="19">
        <v>7018</v>
      </c>
      <c r="E17" s="21">
        <f t="shared" si="0"/>
        <v>-1.94215453402263</v>
      </c>
      <c r="F17" s="21">
        <f t="shared" si="1"/>
        <v>-2.83815589090406</v>
      </c>
      <c r="G17" s="1"/>
    </row>
    <row r="18" s="1" customFormat="1" ht="22.5" customHeight="1" spans="1:7">
      <c r="A18" s="18" t="s">
        <v>51</v>
      </c>
      <c r="B18" s="19">
        <v>57</v>
      </c>
      <c r="C18" s="23">
        <v>15</v>
      </c>
      <c r="D18" s="19">
        <v>1</v>
      </c>
      <c r="E18" s="21">
        <f t="shared" si="0"/>
        <v>-98.2456140350877</v>
      </c>
      <c r="F18" s="21">
        <f t="shared" si="1"/>
        <v>-93.3333333333333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25政府性基金预算收入</vt:lpstr>
      <vt:lpstr>25政府性基金预算支出</vt:lpstr>
      <vt:lpstr>26政府性基金预算收入</vt:lpstr>
      <vt:lpstr>26政府性基金预算支出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函数</cp:lastModifiedBy>
  <dcterms:created xsi:type="dcterms:W3CDTF">2014-01-02T13:07:00Z</dcterms:created>
  <cp:lastPrinted>2022-01-06T09:02:00Z</cp:lastPrinted>
  <dcterms:modified xsi:type="dcterms:W3CDTF">2026-04-02T03:26:22Z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3C8536A51ADE458780D4CEAE8A6F0A5A_13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