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24" activeTab="3"/>
  </bookViews>
  <sheets>
    <sheet name="25一般公共预算收入" sheetId="90" r:id="rId1"/>
    <sheet name="25一般公共预算支出" sheetId="91" r:id="rId2"/>
    <sheet name="26一般公共预算收入" sheetId="92" r:id="rId3"/>
    <sheet name="26一般公共预算支出" sheetId="93" r:id="rId4"/>
  </sheets>
  <definedNames>
    <definedName name="_xlnm.Print_Area" localSheetId="0">'25一般公共预算收入'!$A$1:$F$30</definedName>
    <definedName name="_xlnm.Print_Area" localSheetId="1">'25一般公共预算支出'!$A$1:$F$31</definedName>
    <definedName name="_xlnm.Print_Area" localSheetId="2">'26一般公共预算收入'!$A$1:$F$30</definedName>
    <definedName name="_xlnm.Print_Area" localSheetId="3">'26一般公共预算支出'!$A$1:$D$30</definedName>
    <definedName name="_xlnm.Print_Titles" localSheetId="1">'25一般公共预算支出'!$2:$4</definedName>
    <definedName name="_xlnm.Print_Titles" localSheetId="3">'26一般公共预算支出'!$2:$4</definedName>
    <definedName name="地区名称" localSheetId="2">#REF!</definedName>
    <definedName name="地区名称" localSheetId="3">#REF!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<sst xmlns="http://schemas.openxmlformats.org/spreadsheetml/2006/main" count="147" uniqueCount="82">
  <si>
    <t xml:space="preserve"> 表01</t>
  </si>
  <si>
    <t>2025年高新区一般公共预算收入执行情况表</t>
  </si>
  <si>
    <t>单位：万元</t>
  </si>
  <si>
    <t>收入项目</t>
  </si>
  <si>
    <t>二〇二四年决算数</t>
  </si>
  <si>
    <t>二〇二五年</t>
  </si>
  <si>
    <t>二〇二五年执行数比
二〇二四年
决算数
增减％</t>
  </si>
  <si>
    <t>市人代会批准的预算数</t>
  </si>
  <si>
    <t>执行数</t>
  </si>
  <si>
    <t>执行数占
预算数％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</si>
  <si>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</si>
  <si>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</si>
  <si>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</si>
  <si>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</si>
  <si>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</si>
  <si>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</si>
  <si>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</si>
  <si>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</si>
  <si>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</si>
  <si>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</si>
  <si>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</si>
  <si>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</si>
  <si>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</si>
  <si>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</si>
  <si>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</si>
  <si>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</si>
  <si>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</si>
  <si>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</si>
  <si>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</si>
  <si>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</si>
  <si>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</si>
  <si>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</si>
  <si>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</si>
  <si>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/>
  </si>
  <si>
    <t>　　政府住房基金收入</t>
  </si>
  <si>
    <t>　　其他收入</t>
  </si>
  <si>
    <t xml:space="preserve"> 表02</t>
  </si>
  <si>
    <t>2025年高新区一般公共预算支出执行情况表</t>
  </si>
  <si>
    <t>支出项目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</si>
  <si>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</si>
  <si>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</si>
  <si>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</si>
  <si>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</si>
  <si>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</si>
  <si>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</si>
  <si>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</si>
  <si>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</si>
  <si>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</si>
  <si>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</si>
  <si>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</si>
  <si>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</si>
  <si>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</si>
  <si>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</si>
  <si>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</si>
  <si>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</si>
  <si>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</si>
  <si>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</si>
  <si>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</si>
  <si>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</si>
  <si>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</si>
  <si>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</si>
  <si>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</si>
  <si>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</si>
  <si>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</si>
  <si>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</si>
  <si>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表03</t>
  </si>
  <si>
    <t>2026年高新区一般公共预算收入安排情况表</t>
  </si>
  <si>
    <t>二〇二五年市人代会
批准的
预期目标</t>
  </si>
  <si>
    <t>二〇二五年执行数</t>
  </si>
  <si>
    <t>二〇二六年预算数</t>
  </si>
  <si>
    <t>二〇二六年预算数
与二〇二五年比较</t>
  </si>
  <si>
    <t>比预期目标
增减％</t>
  </si>
  <si>
    <t>比执行数
增减％</t>
  </si>
  <si>
    <t xml:space="preserve"> 表04</t>
  </si>
  <si>
    <t>2026年高新区一般公共预算支出安排情况表</t>
  </si>
  <si>
    <t>二〇二五年市人代会批准的预算数</t>
  </si>
  <si>
    <t>二〇二五年
预算数</t>
  </si>
  <si>
    <t>二〇二六年
预算数比
二〇二五年
预算数
增减％</t>
  </si>
  <si>
    <t>经费拨款</t>
  </si>
  <si>
    <t>提前下达</t>
  </si>
  <si>
    <t>结余结转</t>
  </si>
  <si>
    <t>资源勘探工业信息等支出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</si>
</sst>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#,##0.0"/>
    <numFmt numFmtId="178" formatCode="0.0_ ;[Red]\-0.0\ "/>
  </numFmts>
  <fonts count="34">
    <font>
      <sz val="12"/>
      <name val="宋体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3" fillId="0" borderId="1" xfId="56" applyFont="1" applyBorder="1" applyAlignment="1">
      <alignment horizontal="distributed" vertical="center" wrapText="1" indent="2"/>
    </xf>
    <xf numFmtId="0" fontId="3" fillId="0" borderId="1" xfId="56" applyFont="1" applyBorder="1" applyAlignment="1">
      <alignment horizontal="distributed" vertical="center" wrapText="1"/>
    </xf>
    <xf numFmtId="0" fontId="3" fillId="0" borderId="1" xfId="56" applyFont="1" applyFill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1" xfId="57" applyFont="1" applyBorder="1" applyAlignment="1">
      <alignment horizontal="distributed" vertical="center" indent="1"/>
    </xf>
    <xf numFmtId="3" fontId="3" fillId="2" borderId="1" xfId="57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shrinkToFit="1"/>
    </xf>
    <xf numFmtId="3" fontId="1" fillId="0" borderId="1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0" borderId="1" xfId="57" applyFont="1" applyBorder="1" applyAlignment="1">
      <alignment horizontal="distributed" vertical="center" wrapText="1" indent="2"/>
    </xf>
    <xf numFmtId="0" fontId="3" fillId="0" borderId="1" xfId="57" applyFont="1" applyBorder="1" applyAlignment="1">
      <alignment horizontal="distributed" vertical="center" wrapText="1"/>
    </xf>
    <xf numFmtId="0" fontId="3" fillId="0" borderId="1" xfId="57" applyFont="1" applyFill="1" applyBorder="1" applyAlignment="1">
      <alignment horizontal="distributed" vertical="center" wrapText="1"/>
    </xf>
    <xf numFmtId="0" fontId="3" fillId="0" borderId="3" xfId="57" applyFont="1" applyBorder="1" applyAlignment="1">
      <alignment horizontal="distributed" vertical="center" wrapText="1"/>
    </xf>
    <xf numFmtId="0" fontId="3" fillId="0" borderId="4" xfId="57" applyFont="1" applyBorder="1" applyAlignment="1">
      <alignment horizontal="distributed" vertical="center" wrapText="1"/>
    </xf>
    <xf numFmtId="1" fontId="3" fillId="0" borderId="0" xfId="0" applyNumberFormat="1" applyFont="1" applyAlignment="1">
      <alignment horizontal="center" vertical="center"/>
    </xf>
    <xf numFmtId="3" fontId="3" fillId="4" borderId="1" xfId="57" applyNumberFormat="1" applyFont="1" applyFill="1" applyBorder="1" applyAlignment="1">
      <alignment vertical="center"/>
    </xf>
    <xf numFmtId="176" fontId="3" fillId="2" borderId="1" xfId="57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2" borderId="1" xfId="57" applyNumberFormat="1" applyFont="1" applyFill="1" applyBorder="1" applyAlignment="1">
      <alignment vertical="center"/>
    </xf>
    <xf numFmtId="176" fontId="1" fillId="2" borderId="1" xfId="57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1" fillId="0" borderId="1" xfId="57" applyNumberFormat="1" applyFont="1" applyFill="1" applyBorder="1" applyAlignment="1">
      <alignment vertical="center"/>
    </xf>
    <xf numFmtId="176" fontId="1" fillId="0" borderId="1" xfId="57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1" xfId="57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3" fillId="0" borderId="5" xfId="57" applyFont="1" applyBorder="1" applyAlignment="1">
      <alignment horizontal="distributed" vertical="center" indent="2"/>
    </xf>
    <xf numFmtId="178" fontId="3" fillId="0" borderId="1" xfId="57" applyNumberFormat="1" applyFont="1" applyBorder="1" applyAlignment="1">
      <alignment horizontal="distributed" vertical="center" wrapText="1"/>
    </xf>
    <xf numFmtId="0" fontId="3" fillId="0" borderId="6" xfId="57" applyFont="1" applyBorder="1" applyAlignment="1">
      <alignment horizontal="distributed" vertical="center" indent="2"/>
    </xf>
    <xf numFmtId="3" fontId="3" fillId="0" borderId="1" xfId="0" applyNumberFormat="1" applyFont="1" applyFill="1" applyBorder="1" applyAlignment="1">
      <alignment horizontal="right" vertical="center" shrinkToFit="1"/>
    </xf>
    <xf numFmtId="3" fontId="3" fillId="0" borderId="1" xfId="57" applyNumberFormat="1" applyFont="1" applyFill="1" applyBorder="1" applyAlignment="1">
      <alignment vertical="center"/>
    </xf>
    <xf numFmtId="3" fontId="3" fillId="0" borderId="1" xfId="57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S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K9" sqref="K9"/>
    </sheetView>
  </sheetViews>
  <sheetFormatPr defaultColWidth="6.125" defaultRowHeight="14.25" customHeight="1"/>
  <cols>
    <col min="1" max="1" width="37.625" style="35" customWidth="1"/>
    <col min="2" max="5" width="12.125" style="35" customWidth="1"/>
    <col min="6" max="6" width="14" style="35" customWidth="1"/>
    <col min="7" max="8" width="8.625" style="35" customWidth="1"/>
    <col min="9" max="18" width="6.125" style="35"/>
    <col min="19" max="19" width="7.25" style="35" customWidth="1"/>
    <col min="20" max="16384" width="6.125" style="35"/>
  </cols>
  <sheetData>
    <row r="1" s="63" customFormat="1" ht="39.95" customHeight="1" spans="1:19">
      <c r="A1" s="6" t="s">
        <v>0</v>
      </c>
    </row>
    <row r="2" s="31" customFormat="1" ht="30.95" customHeight="1" spans="1:19">
      <c r="A2" s="7" t="s">
        <v>1</v>
      </c>
      <c r="B2" s="7"/>
      <c r="C2" s="7"/>
      <c r="D2" s="7"/>
      <c r="E2" s="7"/>
      <c r="F2" s="7"/>
    </row>
    <row r="3" s="1" customFormat="1" ht="22.5" customHeight="1" spans="1:19">
      <c r="A3" s="36"/>
      <c r="D3" s="37" t="s">
        <v>2</v>
      </c>
      <c r="E3" s="37"/>
      <c r="F3" s="37"/>
    </row>
    <row r="4" s="64" customFormat="1" ht="31.9" customHeight="1" spans="1:19">
      <c r="A4" s="57" t="s">
        <v>3</v>
      </c>
      <c r="B4" s="39" t="s">
        <v>4</v>
      </c>
      <c r="C4" s="40" t="s">
        <v>5</v>
      </c>
      <c r="D4" s="40"/>
      <c r="E4" s="40"/>
      <c r="F4" s="58" t="s">
        <v>6</v>
      </c>
    </row>
    <row r="5" s="65" customFormat="1" ht="66" customHeight="1" spans="1:19">
      <c r="A5" s="59"/>
      <c r="B5" s="39"/>
      <c r="C5" s="39" t="s">
        <v>7</v>
      </c>
      <c r="D5" s="40" t="s">
        <v>8</v>
      </c>
      <c r="E5" s="58" t="s">
        <v>9</v>
      </c>
      <c r="F5" s="58"/>
    </row>
    <row r="6" s="35" customFormat="1" ht="22.5" customHeight="1" spans="1:19">
      <c r="A6" s="15" t="s">
        <v>10</v>
      </c>
      <c r="B6" s="16">
        <f>B7+B22</f>
        <v>31450</v>
      </c>
      <c r="C6" s="16">
        <f>C7+C22</f>
        <v>31832</v>
      </c>
      <c r="D6" s="44">
        <f>D7+D22</f>
        <v>31823</v>
      </c>
      <c r="E6" s="45">
        <f t="shared" ref="E6:E29" si="0">IF(AND(C6&gt;0,D6&gt;0)=TRUE,D6/C6*100,"")</f>
        <v>99.9717265644634</v>
      </c>
      <c r="F6" s="45">
        <f t="shared" ref="F6:F29" si="1">IF(AND(D6&gt;0,B6&gt;0)=TRUE,D6/B6*100-100,"")</f>
        <v>1.18600953895071</v>
      </c>
    </row>
    <row r="7" s="35" customFormat="1" ht="22.5" customHeight="1" spans="1:19">
      <c r="A7" s="46" t="s">
        <v>11</v>
      </c>
      <c r="B7" s="47">
        <f>SUM(B8:B21)</f>
        <v>27640</v>
      </c>
      <c r="C7" s="47">
        <f>SUM(C8:C21)</f>
        <v>28142</v>
      </c>
      <c r="D7" s="47">
        <f>SUM(D8:D21)</f>
        <v>28767</v>
      </c>
      <c r="E7" s="48">
        <f t="shared" si="0"/>
        <v>102.220879823751</v>
      </c>
      <c r="F7" s="48">
        <f t="shared" si="1"/>
        <v>4.07742402315485</v>
      </c>
    </row>
    <row r="8" s="35" customFormat="1" ht="22.5" customHeight="1" spans="1:19">
      <c r="A8" s="46" t="s">
        <v>12</v>
      </c>
      <c r="B8" s="47">
        <v>11891</v>
      </c>
      <c r="C8" s="53">
        <v>12826</v>
      </c>
      <c r="D8" s="53">
        <v>9224</v>
      </c>
      <c r="E8" s="48">
        <f t="shared" si="0"/>
        <v>71.9164197723374</v>
      </c>
      <c r="F8" s="48">
        <f t="shared" si="1"/>
        <v>-22.4287276091161</v>
      </c>
    </row>
    <row r="9" s="35" customFormat="1" ht="22.5" customHeight="1" spans="1:19">
      <c r="A9" s="46" t="s">
        <v>13</v>
      </c>
      <c r="B9" s="47">
        <v>3506</v>
      </c>
      <c r="C9" s="53">
        <v>3495</v>
      </c>
      <c r="D9" s="53">
        <v>4184</v>
      </c>
      <c r="E9" s="48">
        <f t="shared" si="0"/>
        <v>119.713876967096</v>
      </c>
      <c r="F9" s="48">
        <f t="shared" si="1"/>
        <v>19.3382772390188</v>
      </c>
    </row>
    <row r="10" s="35" customFormat="1" ht="22.5" customHeight="1" spans="1:19">
      <c r="A10" s="46" t="s">
        <v>14</v>
      </c>
      <c r="B10" s="47">
        <v>1228</v>
      </c>
      <c r="C10" s="53">
        <v>1099</v>
      </c>
      <c r="D10" s="53">
        <v>1845</v>
      </c>
      <c r="E10" s="48">
        <f t="shared" si="0"/>
        <v>167.879890809827</v>
      </c>
      <c r="F10" s="48">
        <f t="shared" si="1"/>
        <v>50.2442996742671</v>
      </c>
    </row>
    <row r="11" s="35" customFormat="1" ht="22.5" customHeight="1" spans="1:19">
      <c r="A11" s="46" t="s">
        <v>15</v>
      </c>
      <c r="B11" s="47"/>
      <c r="C11" s="53">
        <v>0</v>
      </c>
      <c r="D11" s="53">
        <v>36</v>
      </c>
      <c r="E11" s="48" t="str">
        <f t="shared" si="0"/>
        <v/>
      </c>
      <c r="F11" s="48" t="str">
        <f t="shared" si="1"/>
        <v/>
      </c>
    </row>
    <row r="12" s="35" customFormat="1" ht="22.5" customHeight="1" spans="1:19">
      <c r="A12" s="46" t="s">
        <v>16</v>
      </c>
      <c r="B12" s="47">
        <v>2799</v>
      </c>
      <c r="C12" s="53">
        <v>2556</v>
      </c>
      <c r="D12" s="53">
        <v>2901</v>
      </c>
      <c r="E12" s="48">
        <f t="shared" si="0"/>
        <v>113.49765258216</v>
      </c>
      <c r="F12" s="48">
        <f t="shared" si="1"/>
        <v>3.64415862808146</v>
      </c>
    </row>
    <row r="13" s="35" customFormat="1" ht="22.5" customHeight="1" spans="1:19">
      <c r="A13" s="46" t="s">
        <v>17</v>
      </c>
      <c r="B13" s="47">
        <v>2259</v>
      </c>
      <c r="C13" s="53">
        <v>2256</v>
      </c>
      <c r="D13" s="53">
        <v>2786</v>
      </c>
      <c r="E13" s="48">
        <f t="shared" si="0"/>
        <v>123.492907801418</v>
      </c>
      <c r="F13" s="48">
        <f t="shared" si="1"/>
        <v>23.3289065958389</v>
      </c>
    </row>
    <row r="14" s="65" customFormat="1" ht="22.5" customHeight="1" spans="1:19">
      <c r="A14" s="46" t="s">
        <v>18</v>
      </c>
      <c r="B14" s="47">
        <v>2063</v>
      </c>
      <c r="C14" s="53">
        <v>2033</v>
      </c>
      <c r="D14" s="53">
        <v>1680</v>
      </c>
      <c r="E14" s="48">
        <f t="shared" si="0"/>
        <v>82.6364977865224</v>
      </c>
      <c r="F14" s="48">
        <f t="shared" si="1"/>
        <v>-18.5651963160446</v>
      </c>
      <c r="S14" s="35"/>
    </row>
    <row r="15" s="35" customFormat="1" ht="22.5" customHeight="1" spans="1:19">
      <c r="A15" s="46" t="s">
        <v>19</v>
      </c>
      <c r="B15" s="47">
        <v>3314</v>
      </c>
      <c r="C15" s="53">
        <v>3311</v>
      </c>
      <c r="D15" s="53">
        <v>5658</v>
      </c>
      <c r="E15" s="48">
        <f t="shared" si="0"/>
        <v>170.884929024464</v>
      </c>
      <c r="F15" s="48">
        <f t="shared" si="1"/>
        <v>70.7302353651177</v>
      </c>
    </row>
    <row r="16" s="35" customFormat="1" ht="22.5" customHeight="1" spans="1:19">
      <c r="A16" s="46" t="s">
        <v>20</v>
      </c>
      <c r="B16" s="47">
        <v>397</v>
      </c>
      <c r="C16" s="53">
        <v>394</v>
      </c>
      <c r="D16" s="53">
        <v>240</v>
      </c>
      <c r="E16" s="48">
        <f t="shared" si="0"/>
        <v>60.9137055837564</v>
      </c>
      <c r="F16" s="48">
        <f t="shared" si="1"/>
        <v>-39.5465994962217</v>
      </c>
    </row>
    <row r="17" s="35" customFormat="1" ht="22.5" customHeight="1" spans="1:6">
      <c r="A17" s="46" t="s">
        <v>21</v>
      </c>
      <c r="B17" s="47">
        <v>113</v>
      </c>
      <c r="C17" s="53">
        <v>102</v>
      </c>
      <c r="D17" s="53">
        <v>126</v>
      </c>
      <c r="E17" s="48">
        <f t="shared" si="0"/>
        <v>123.529411764706</v>
      </c>
      <c r="F17" s="48">
        <f t="shared" si="1"/>
        <v>11.5044247787611</v>
      </c>
    </row>
    <row r="18" s="35" customFormat="1" ht="22.5" customHeight="1" spans="1:6">
      <c r="A18" s="46" t="s">
        <v>22</v>
      </c>
      <c r="B18" s="47">
        <v>70</v>
      </c>
      <c r="C18" s="53">
        <v>70</v>
      </c>
      <c r="D18" s="53">
        <v>87</v>
      </c>
      <c r="E18" s="48">
        <f t="shared" si="0"/>
        <v>124.285714285714</v>
      </c>
      <c r="F18" s="48">
        <f t="shared" si="1"/>
        <v>24.2857142857143</v>
      </c>
    </row>
    <row r="19" s="35" customFormat="1" ht="22.5" customHeight="1" spans="1:6">
      <c r="A19" s="46" t="s">
        <v>23</v>
      </c>
      <c r="B19" s="47"/>
      <c r="C19" s="53"/>
      <c r="D19" s="53"/>
      <c r="E19" s="48" t="str">
        <f t="shared" si="0"/>
        <v/>
      </c>
      <c r="F19" s="48" t="str">
        <f t="shared" si="1"/>
        <v/>
      </c>
    </row>
    <row r="20" s="35" customFormat="1" ht="22.5" customHeight="1" spans="1:6">
      <c r="A20" s="46" t="s">
        <v>24</v>
      </c>
      <c r="B20" s="47"/>
      <c r="C20" s="53"/>
      <c r="D20" s="53"/>
      <c r="E20" s="48" t="str">
        <f t="shared" si="0"/>
        <v/>
      </c>
      <c r="F20" s="48" t="str">
        <f t="shared" si="1"/>
        <v/>
      </c>
    </row>
    <row r="21" s="35" customFormat="1" ht="22.5" customHeight="1" spans="1:6">
      <c r="A21" s="46" t="s">
        <v>25</v>
      </c>
      <c r="B21" s="47"/>
      <c r="C21" s="53"/>
      <c r="D21" s="53"/>
      <c r="E21" s="48" t="str">
        <f t="shared" si="0"/>
        <v/>
      </c>
      <c r="F21" s="48" t="str">
        <f t="shared" si="1"/>
        <v/>
      </c>
    </row>
    <row r="22" s="35" customFormat="1" ht="22.5" customHeight="1" spans="1:6">
      <c r="A22" s="46" t="s">
        <v>26</v>
      </c>
      <c r="B22" s="54">
        <f>SUM(B23:B30)</f>
        <v>3810</v>
      </c>
      <c r="C22" s="54">
        <f>SUM(C23:C30)</f>
        <v>3690</v>
      </c>
      <c r="D22" s="54">
        <f>SUM(D23:D30)</f>
        <v>3056</v>
      </c>
      <c r="E22" s="48">
        <f t="shared" si="0"/>
        <v>82.8184281842818</v>
      </c>
      <c r="F22" s="48">
        <f t="shared" si="1"/>
        <v>-19.7900262467192</v>
      </c>
    </row>
    <row r="23" s="35" customFormat="1" ht="22.5" customHeight="1" spans="1:6">
      <c r="A23" s="46" t="s">
        <v>27</v>
      </c>
      <c r="B23" s="47">
        <v>1493</v>
      </c>
      <c r="C23" s="53">
        <v>1205</v>
      </c>
      <c r="D23" s="53">
        <v>1536</v>
      </c>
      <c r="E23" s="48">
        <f t="shared" si="0"/>
        <v>127.46887966805</v>
      </c>
      <c r="F23" s="48">
        <f t="shared" si="1"/>
        <v>2.88010716677829</v>
      </c>
    </row>
    <row r="24" s="35" customFormat="1" ht="22.5" customHeight="1" spans="1:6">
      <c r="A24" s="46" t="s">
        <v>28</v>
      </c>
      <c r="B24" s="47">
        <v>1</v>
      </c>
      <c r="C24" s="53">
        <v>1</v>
      </c>
      <c r="D24" s="53">
        <v>6</v>
      </c>
      <c r="E24" s="48">
        <f t="shared" si="0"/>
        <v>600</v>
      </c>
      <c r="F24" s="48">
        <f t="shared" si="1"/>
        <v>500</v>
      </c>
    </row>
    <row r="25" s="35" customFormat="1" ht="22.5" customHeight="1" spans="1:6">
      <c r="A25" s="46" t="s">
        <v>29</v>
      </c>
      <c r="B25" s="47">
        <v>30</v>
      </c>
      <c r="C25" s="53">
        <v>28</v>
      </c>
      <c r="D25" s="53">
        <v>144</v>
      </c>
      <c r="E25" s="48">
        <f t="shared" si="0"/>
        <v>514.285714285714</v>
      </c>
      <c r="F25" s="48">
        <f t="shared" si="1"/>
        <v>380</v>
      </c>
    </row>
    <row r="26" s="35" customFormat="1" ht="22.5" customHeight="1" spans="1:6">
      <c r="A26" s="56" t="s">
        <v>30</v>
      </c>
      <c r="B26" s="47">
        <v>1553</v>
      </c>
      <c r="C26" s="53">
        <v>1734</v>
      </c>
      <c r="D26" s="53">
        <v>450</v>
      </c>
      <c r="E26" s="48">
        <f t="shared" si="0"/>
        <v>25.9515570934256</v>
      </c>
      <c r="F26" s="48">
        <f t="shared" si="1"/>
        <v>-71.0238248551191</v>
      </c>
    </row>
    <row r="27" s="35" customFormat="1" ht="22.5" customHeight="1" spans="1:6">
      <c r="A27" s="56" t="s">
        <v>31</v>
      </c>
      <c r="B27" s="47">
        <v>733</v>
      </c>
      <c r="C27" s="53">
        <v>722</v>
      </c>
      <c r="D27" s="53">
        <v>852</v>
      </c>
      <c r="E27" s="48">
        <f t="shared" si="0"/>
        <v>118.005540166205</v>
      </c>
      <c r="F27" s="48">
        <f t="shared" si="1"/>
        <v>16.2346521145975</v>
      </c>
    </row>
    <row r="28" s="35" customFormat="1" ht="22.5" customHeight="1" spans="1:6">
      <c r="A28" s="56" t="s">
        <v>32</v>
      </c>
      <c r="B28" s="47" t="s">
        <v>33</v>
      </c>
      <c r="C28" s="53"/>
      <c r="D28" s="53"/>
      <c r="E28" s="48" t="str">
        <f t="shared" si="0"/>
        <v/>
      </c>
      <c r="F28" s="48" t="str">
        <f t="shared" si="1"/>
        <v/>
      </c>
    </row>
    <row r="29" s="35" customFormat="1" ht="22.5" customHeight="1" spans="1:6">
      <c r="A29" s="56" t="s">
        <v>34</v>
      </c>
      <c r="B29" s="47" t="s">
        <v>33</v>
      </c>
      <c r="C29" s="53"/>
      <c r="D29" s="53"/>
      <c r="E29" s="48" t="str">
        <f t="shared" si="0"/>
        <v/>
      </c>
      <c r="F29" s="48" t="str">
        <f t="shared" si="1"/>
        <v/>
      </c>
    </row>
    <row r="30" s="35" customFormat="1" ht="22.5" customHeight="1" spans="1:6">
      <c r="A30" s="56" t="s">
        <v>35</v>
      </c>
      <c r="B30" s="47" t="s">
        <v>33</v>
      </c>
      <c r="C30" s="53"/>
      <c r="D30" s="53">
        <v>68</v>
      </c>
      <c r="E30" s="48" t="s">
        <v>33</v>
      </c>
      <c r="F30" s="48"/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0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N31"/>
  <sheetViews>
    <sheetView showGridLines="0" showZero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F10" sqref="F10"/>
    </sheetView>
  </sheetViews>
  <sheetFormatPr defaultColWidth="9" defaultRowHeight="14.25"/>
  <cols>
    <col min="1" max="1" width="37.625" style="5" customWidth="1"/>
    <col min="2" max="5" width="12.125" style="5" customWidth="1"/>
    <col min="6" max="6" width="15" style="5" customWidth="1"/>
    <col min="7" max="13" width="9" style="5"/>
    <col min="14" max="14" width="10.25" style="5" customWidth="1"/>
    <col min="15" max="16384" width="9" style="5"/>
  </cols>
  <sheetData>
    <row r="1" s="1" customFormat="1" ht="39.95" customHeight="1" spans="1:14">
      <c r="A1" s="6" t="s">
        <v>36</v>
      </c>
    </row>
    <row r="2" s="2" customFormat="1" ht="30.95" customHeight="1" spans="1:14">
      <c r="A2" s="7" t="s">
        <v>37</v>
      </c>
      <c r="B2" s="7"/>
      <c r="C2" s="7"/>
      <c r="D2" s="7"/>
      <c r="E2" s="7"/>
      <c r="F2" s="7"/>
    </row>
    <row r="3" s="1" customFormat="1" ht="22.5" customHeight="1" spans="1:14">
      <c r="A3" s="8"/>
      <c r="B3" s="9"/>
      <c r="C3" s="9"/>
      <c r="D3" s="10"/>
      <c r="F3" s="10" t="s">
        <v>2</v>
      </c>
    </row>
    <row r="4" s="3" customFormat="1" ht="31.9" customHeight="1" spans="1:14">
      <c r="A4" s="57" t="s">
        <v>38</v>
      </c>
      <c r="B4" s="39" t="s">
        <v>4</v>
      </c>
      <c r="C4" s="40" t="s">
        <v>5</v>
      </c>
      <c r="D4" s="40"/>
      <c r="E4" s="40"/>
      <c r="F4" s="58" t="s">
        <v>6</v>
      </c>
    </row>
    <row r="5" s="3" customFormat="1" ht="52.15" customHeight="1" spans="1:14">
      <c r="A5" s="59"/>
      <c r="B5" s="39"/>
      <c r="C5" s="39" t="s">
        <v>7</v>
      </c>
      <c r="D5" s="40" t="s">
        <v>8</v>
      </c>
      <c r="E5" s="58" t="s">
        <v>9</v>
      </c>
      <c r="F5" s="58"/>
    </row>
    <row r="6" s="4" customFormat="1" ht="22.5" customHeight="1" spans="1:14">
      <c r="A6" s="15" t="s">
        <v>39</v>
      </c>
      <c r="B6" s="60">
        <f>SUM(B7:B31)</f>
        <v>77085</v>
      </c>
      <c r="C6" s="61">
        <f>SUM(C7:C31)</f>
        <v>61353</v>
      </c>
      <c r="D6" s="62">
        <f>SUM(D7:D31)</f>
        <v>58708</v>
      </c>
      <c r="E6" s="17">
        <f t="shared" ref="E6:E31" si="0">IF(AND(C6&gt;0,D6&gt;0)=TRUE,D6/C6*100,"")</f>
        <v>95.6888823692403</v>
      </c>
      <c r="F6" s="17">
        <f t="shared" ref="F6:F31" si="1">IF(AND(D6&gt;0,B6&gt;0)=TRUE,D6/B6*100-100,"")</f>
        <v>-23.8399169747681</v>
      </c>
    </row>
    <row r="7" s="1" customFormat="1" ht="22.5" customHeight="1" spans="1:14">
      <c r="A7" s="22" t="s">
        <v>40</v>
      </c>
      <c r="B7" s="24">
        <v>6875</v>
      </c>
      <c r="C7" s="23">
        <v>10388</v>
      </c>
      <c r="D7" s="23">
        <v>6995</v>
      </c>
      <c r="E7" s="25">
        <f t="shared" si="0"/>
        <v>67.3373122834039</v>
      </c>
      <c r="F7" s="25">
        <f t="shared" si="1"/>
        <v>1.74545454545454</v>
      </c>
      <c r="N7" s="4"/>
    </row>
    <row r="8" s="1" customFormat="1" ht="22.5" customHeight="1" spans="1:14">
      <c r="A8" s="22" t="s">
        <v>41</v>
      </c>
      <c r="B8" s="24"/>
      <c r="C8" s="23"/>
      <c r="D8" s="23"/>
      <c r="E8" s="25" t="str">
        <f t="shared" si="0"/>
        <v/>
      </c>
      <c r="F8" s="25" t="str">
        <f t="shared" si="1"/>
        <v/>
      </c>
      <c r="N8" s="4"/>
    </row>
    <row r="9" s="1" customFormat="1" ht="22.5" customHeight="1" spans="1:14">
      <c r="A9" s="22" t="s">
        <v>42</v>
      </c>
      <c r="B9" s="24"/>
      <c r="C9" s="23">
        <v>500</v>
      </c>
      <c r="D9" s="23"/>
      <c r="E9" s="25" t="str">
        <f t="shared" si="0"/>
        <v/>
      </c>
      <c r="F9" s="25" t="str">
        <f t="shared" si="1"/>
        <v/>
      </c>
      <c r="N9" s="4"/>
    </row>
    <row r="10" s="1" customFormat="1" ht="22.5" customHeight="1" spans="1:14">
      <c r="A10" s="22" t="s">
        <v>43</v>
      </c>
      <c r="B10" s="24">
        <v>362</v>
      </c>
      <c r="C10" s="23">
        <v>500</v>
      </c>
      <c r="D10" s="23">
        <v>216</v>
      </c>
      <c r="E10" s="25">
        <f t="shared" si="0"/>
        <v>43.2</v>
      </c>
      <c r="F10" s="25">
        <f t="shared" si="1"/>
        <v>-40.3314917127072</v>
      </c>
      <c r="N10" s="4"/>
    </row>
    <row r="11" s="1" customFormat="1" ht="22.5" customHeight="1" spans="1:14">
      <c r="A11" s="22" t="s">
        <v>44</v>
      </c>
      <c r="B11" s="24">
        <v>56</v>
      </c>
      <c r="C11" s="23">
        <v>56</v>
      </c>
      <c r="D11" s="24">
        <v>21</v>
      </c>
      <c r="E11" s="25">
        <f t="shared" si="0"/>
        <v>37.5</v>
      </c>
      <c r="F11" s="25">
        <f t="shared" si="1"/>
        <v>-62.5</v>
      </c>
      <c r="N11" s="4"/>
    </row>
    <row r="12" s="1" customFormat="1" ht="22.5" customHeight="1" spans="1:14">
      <c r="A12" s="22" t="s">
        <v>45</v>
      </c>
      <c r="B12" s="24">
        <v>12269</v>
      </c>
      <c r="C12" s="23">
        <v>12960</v>
      </c>
      <c r="D12" s="24">
        <v>11152</v>
      </c>
      <c r="E12" s="25">
        <f t="shared" si="0"/>
        <v>86.0493827160494</v>
      </c>
      <c r="F12" s="25">
        <f t="shared" si="1"/>
        <v>-9.10424647485533</v>
      </c>
      <c r="N12" s="4"/>
    </row>
    <row r="13" s="1" customFormat="1" ht="22.5" customHeight="1" spans="1:14">
      <c r="A13" s="22" t="s">
        <v>46</v>
      </c>
      <c r="B13" s="24">
        <v>20</v>
      </c>
      <c r="C13" s="23">
        <v>25</v>
      </c>
      <c r="D13" s="23">
        <v>21</v>
      </c>
      <c r="E13" s="25">
        <f t="shared" si="0"/>
        <v>84</v>
      </c>
      <c r="F13" s="25">
        <f t="shared" si="1"/>
        <v>5</v>
      </c>
      <c r="N13" s="4"/>
    </row>
    <row r="14" s="1" customFormat="1" ht="22.5" customHeight="1" spans="1:14">
      <c r="A14" s="22" t="s">
        <v>47</v>
      </c>
      <c r="B14" s="24">
        <v>2481</v>
      </c>
      <c r="C14" s="23">
        <v>3243</v>
      </c>
      <c r="D14" s="23">
        <v>4709</v>
      </c>
      <c r="E14" s="25">
        <f t="shared" si="0"/>
        <v>145.205057045945</v>
      </c>
      <c r="F14" s="25">
        <f t="shared" si="1"/>
        <v>89.8024989923418</v>
      </c>
      <c r="N14" s="4"/>
    </row>
    <row r="15" s="1" customFormat="1" ht="22.5" customHeight="1" spans="1:14">
      <c r="A15" s="22" t="s">
        <v>48</v>
      </c>
      <c r="B15" s="24">
        <v>153</v>
      </c>
      <c r="C15" s="23">
        <v>445</v>
      </c>
      <c r="D15" s="23">
        <v>204</v>
      </c>
      <c r="E15" s="25">
        <f t="shared" si="0"/>
        <v>45.8426966292135</v>
      </c>
      <c r="F15" s="25">
        <f t="shared" si="1"/>
        <v>33.3333333333333</v>
      </c>
      <c r="N15" s="4"/>
    </row>
    <row r="16" s="1" customFormat="1" ht="22.5" customHeight="1" spans="1:14">
      <c r="A16" s="22" t="s">
        <v>49</v>
      </c>
      <c r="B16" s="24">
        <v>3252</v>
      </c>
      <c r="C16" s="23">
        <v>2486</v>
      </c>
      <c r="D16" s="24">
        <v>2561</v>
      </c>
      <c r="E16" s="25">
        <f t="shared" si="0"/>
        <v>103.016894609815</v>
      </c>
      <c r="F16" s="25">
        <f t="shared" si="1"/>
        <v>-21.2484624846248</v>
      </c>
      <c r="N16" s="4"/>
    </row>
    <row r="17" s="1" customFormat="1" ht="22.5" customHeight="1" spans="1:14">
      <c r="A17" s="22" t="s">
        <v>50</v>
      </c>
      <c r="B17" s="24">
        <v>32400</v>
      </c>
      <c r="C17" s="23">
        <v>13583</v>
      </c>
      <c r="D17" s="24">
        <v>21222</v>
      </c>
      <c r="E17" s="25">
        <f t="shared" si="0"/>
        <v>156.239416918207</v>
      </c>
      <c r="F17" s="25">
        <f t="shared" si="1"/>
        <v>-34.5</v>
      </c>
      <c r="N17" s="4"/>
    </row>
    <row r="18" s="1" customFormat="1" ht="22.5" customHeight="1" spans="1:14">
      <c r="A18" s="22" t="s">
        <v>51</v>
      </c>
      <c r="B18" s="24">
        <v>565</v>
      </c>
      <c r="C18" s="23">
        <v>800</v>
      </c>
      <c r="D18" s="23">
        <v>714</v>
      </c>
      <c r="E18" s="25">
        <f t="shared" si="0"/>
        <v>89.25</v>
      </c>
      <c r="F18" s="25">
        <f t="shared" si="1"/>
        <v>26.3716814159292</v>
      </c>
      <c r="N18" s="4"/>
    </row>
    <row r="19" s="1" customFormat="1" ht="22.5" customHeight="1" spans="1:14">
      <c r="A19" s="22" t="s">
        <v>52</v>
      </c>
      <c r="B19" s="24"/>
      <c r="C19" s="23"/>
      <c r="D19" s="23"/>
      <c r="E19" s="25" t="str">
        <f t="shared" si="0"/>
        <v/>
      </c>
      <c r="F19" s="25" t="str">
        <f t="shared" si="1"/>
        <v/>
      </c>
      <c r="N19" s="4"/>
    </row>
    <row r="20" s="1" customFormat="1" ht="22.5" customHeight="1" spans="1:14">
      <c r="A20" s="22" t="s">
        <v>53</v>
      </c>
      <c r="B20" s="24">
        <v>12380</v>
      </c>
      <c r="C20" s="23">
        <v>10268</v>
      </c>
      <c r="D20" s="23">
        <v>7058</v>
      </c>
      <c r="E20" s="25">
        <f t="shared" si="0"/>
        <v>68.7378262563304</v>
      </c>
      <c r="F20" s="25">
        <f t="shared" si="1"/>
        <v>-42.9886914378029</v>
      </c>
      <c r="N20" s="4"/>
    </row>
    <row r="21" s="1" customFormat="1" ht="22.5" customHeight="1" spans="1:14">
      <c r="A21" s="22" t="s">
        <v>54</v>
      </c>
      <c r="B21" s="24">
        <v>469</v>
      </c>
      <c r="C21" s="23">
        <v>740</v>
      </c>
      <c r="D21" s="23">
        <v>434</v>
      </c>
      <c r="E21" s="25">
        <f t="shared" si="0"/>
        <v>58.6486486486486</v>
      </c>
      <c r="F21" s="25">
        <f t="shared" si="1"/>
        <v>-7.46268656716418</v>
      </c>
      <c r="N21" s="4"/>
    </row>
    <row r="22" s="1" customFormat="1" ht="22.5" customHeight="1" spans="1:14">
      <c r="A22" s="22" t="s">
        <v>55</v>
      </c>
      <c r="B22" s="24">
        <v>35</v>
      </c>
      <c r="C22" s="23">
        <v>131</v>
      </c>
      <c r="D22" s="23"/>
      <c r="E22" s="25" t="str">
        <f t="shared" si="0"/>
        <v/>
      </c>
      <c r="F22" s="25" t="str">
        <f t="shared" si="1"/>
        <v/>
      </c>
      <c r="N22" s="4"/>
    </row>
    <row r="23" s="1" customFormat="1" ht="22.5" customHeight="1" spans="1:14">
      <c r="A23" s="22" t="s">
        <v>56</v>
      </c>
      <c r="B23" s="24"/>
      <c r="C23" s="23"/>
      <c r="D23" s="23"/>
      <c r="E23" s="25" t="str">
        <f t="shared" si="0"/>
        <v/>
      </c>
      <c r="F23" s="25" t="str">
        <f t="shared" si="1"/>
        <v/>
      </c>
      <c r="N23" s="4"/>
    </row>
    <row r="24" s="1" customFormat="1" ht="22.5" customHeight="1" spans="1:14">
      <c r="A24" s="22" t="s">
        <v>57</v>
      </c>
      <c r="B24" s="24">
        <v>8</v>
      </c>
      <c r="C24" s="23">
        <v>8</v>
      </c>
      <c r="D24" s="23">
        <v>8</v>
      </c>
      <c r="E24" s="25">
        <f t="shared" si="0"/>
        <v>100</v>
      </c>
      <c r="F24" s="25">
        <f t="shared" si="1"/>
        <v>0</v>
      </c>
      <c r="N24" s="4"/>
    </row>
    <row r="25" s="1" customFormat="1" ht="22.5" customHeight="1" spans="1:14">
      <c r="A25" s="22" t="s">
        <v>58</v>
      </c>
      <c r="B25" s="24">
        <v>2731</v>
      </c>
      <c r="C25" s="23">
        <v>1580</v>
      </c>
      <c r="D25" s="23">
        <v>371</v>
      </c>
      <c r="E25" s="25">
        <f t="shared" si="0"/>
        <v>23.4810126582278</v>
      </c>
      <c r="F25" s="25">
        <f t="shared" si="1"/>
        <v>-86.4152325155621</v>
      </c>
      <c r="N25" s="4"/>
    </row>
    <row r="26" s="1" customFormat="1" ht="22.5" customHeight="1" spans="1:14">
      <c r="A26" s="22" t="s">
        <v>59</v>
      </c>
      <c r="B26" s="24"/>
      <c r="C26" s="23"/>
      <c r="D26" s="23"/>
      <c r="E26" s="25" t="str">
        <f t="shared" si="0"/>
        <v/>
      </c>
      <c r="F26" s="25" t="str">
        <f t="shared" si="1"/>
        <v/>
      </c>
      <c r="N26" s="4"/>
    </row>
    <row r="27" s="1" customFormat="1" ht="22.5" customHeight="1" spans="1:14">
      <c r="A27" s="22" t="s">
        <v>60</v>
      </c>
      <c r="B27" s="24">
        <v>817</v>
      </c>
      <c r="C27" s="23">
        <v>956</v>
      </c>
      <c r="D27" s="23">
        <v>823</v>
      </c>
      <c r="E27" s="25">
        <f t="shared" si="0"/>
        <v>86.0878661087866</v>
      </c>
      <c r="F27" s="25">
        <f t="shared" si="1"/>
        <v>0.734394124847</v>
      </c>
      <c r="N27" s="4"/>
    </row>
    <row r="28" s="1" customFormat="1" ht="22.5" customHeight="1" spans="1:14">
      <c r="A28" s="22" t="s">
        <v>61</v>
      </c>
      <c r="B28" s="24"/>
      <c r="C28" s="23">
        <v>614</v>
      </c>
      <c r="D28" s="23"/>
      <c r="E28" s="25" t="str">
        <f t="shared" si="0"/>
        <v/>
      </c>
      <c r="F28" s="25" t="str">
        <f t="shared" si="1"/>
        <v/>
      </c>
      <c r="N28" s="4"/>
    </row>
    <row r="29" s="1" customFormat="1" ht="22.5" customHeight="1" spans="1:14">
      <c r="A29" s="22" t="s">
        <v>62</v>
      </c>
      <c r="B29" s="24"/>
      <c r="C29" s="23">
        <v>60</v>
      </c>
      <c r="D29" s="23">
        <v>141</v>
      </c>
      <c r="E29" s="25">
        <f t="shared" si="0"/>
        <v>235</v>
      </c>
      <c r="F29" s="25" t="str">
        <f t="shared" si="1"/>
        <v/>
      </c>
      <c r="N29" s="4"/>
    </row>
    <row r="30" s="1" customFormat="1" ht="22.5" customHeight="1" spans="1:14">
      <c r="A30" s="22" t="s">
        <v>63</v>
      </c>
      <c r="B30" s="24">
        <v>2204</v>
      </c>
      <c r="C30" s="23">
        <v>1996</v>
      </c>
      <c r="D30" s="23">
        <v>2049</v>
      </c>
      <c r="E30" s="25">
        <f t="shared" si="0"/>
        <v>102.655310621242</v>
      </c>
      <c r="F30" s="25">
        <f t="shared" si="1"/>
        <v>-7.03266787658802</v>
      </c>
      <c r="N30" s="4"/>
    </row>
    <row r="31" s="1" customFormat="1" ht="22.5" customHeight="1" spans="1:14">
      <c r="A31" s="22" t="s">
        <v>64</v>
      </c>
      <c r="B31" s="24">
        <v>8</v>
      </c>
      <c r="C31" s="23">
        <v>14</v>
      </c>
      <c r="D31" s="23">
        <v>9</v>
      </c>
      <c r="E31" s="25">
        <f t="shared" si="0"/>
        <v>64.2857142857143</v>
      </c>
      <c r="F31" s="25">
        <f t="shared" si="1"/>
        <v>12.5</v>
      </c>
      <c r="N31" s="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79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O30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3" sqref="D3:F3"/>
    </sheetView>
  </sheetViews>
  <sheetFormatPr defaultColWidth="6.125" defaultRowHeight="14.25" customHeight="1"/>
  <cols>
    <col min="1" max="1" width="37.625" style="35" customWidth="1"/>
    <col min="2" max="6" width="12.125" style="35" customWidth="1"/>
    <col min="7" max="7" width="11.375" style="35" customWidth="1"/>
    <col min="8" max="8" width="8.625" style="35" customWidth="1"/>
    <col min="9" max="9" width="11.375" style="35" customWidth="1"/>
    <col min="10" max="10" width="10.875" style="35" customWidth="1"/>
    <col min="11" max="14" width="6.125" style="35"/>
    <col min="15" max="15" width="9.125" style="35" customWidth="1"/>
    <col min="16" max="16384" width="6.125" style="35"/>
  </cols>
  <sheetData>
    <row r="1" s="1" customFormat="1" ht="39.95" customHeight="1" spans="1:15">
      <c r="A1" s="6" t="s">
        <v>65</v>
      </c>
    </row>
    <row r="2" s="31" customFormat="1" ht="30.95" customHeight="1" spans="1:15">
      <c r="A2" s="7" t="s">
        <v>66</v>
      </c>
      <c r="B2" s="7"/>
      <c r="C2" s="7"/>
      <c r="D2" s="7"/>
      <c r="E2" s="7"/>
      <c r="F2" s="7"/>
    </row>
    <row r="3" s="1" customFormat="1" ht="22.5" customHeight="1" spans="1:15">
      <c r="A3" s="36"/>
      <c r="D3" s="37" t="s">
        <v>2</v>
      </c>
      <c r="E3" s="37"/>
      <c r="F3" s="37"/>
    </row>
    <row r="4" s="32" customFormat="1" ht="31.9" customHeight="1" spans="1:15">
      <c r="A4" s="38" t="s">
        <v>3</v>
      </c>
      <c r="B4" s="39" t="s">
        <v>67</v>
      </c>
      <c r="C4" s="40" t="s">
        <v>68</v>
      </c>
      <c r="D4" s="39" t="s">
        <v>69</v>
      </c>
      <c r="E4" s="41" t="s">
        <v>70</v>
      </c>
      <c r="F4" s="42"/>
      <c r="I4" s="43"/>
    </row>
    <row r="5" s="4" customFormat="1" ht="52.15" customHeight="1" spans="1:15">
      <c r="A5" s="38"/>
      <c r="B5" s="39"/>
      <c r="C5" s="40"/>
      <c r="D5" s="39"/>
      <c r="E5" s="39" t="s">
        <v>71</v>
      </c>
      <c r="F5" s="39" t="s">
        <v>72</v>
      </c>
    </row>
    <row r="6" s="1" customFormat="1" ht="22.5" customHeight="1" spans="1:15">
      <c r="A6" s="15" t="s">
        <v>10</v>
      </c>
      <c r="B6" s="16">
        <f>SUM(B7,B22)</f>
        <v>31832</v>
      </c>
      <c r="C6" s="44">
        <f>SUM(C7,C22)</f>
        <v>31823</v>
      </c>
      <c r="D6" s="16">
        <f>SUM(D7,D22)</f>
        <v>32101</v>
      </c>
      <c r="E6" s="45">
        <f t="shared" ref="E6:E30" si="0">IF(AND(D6&gt;0,B6&gt;0)=TRUE,D6/B6*100-100,"")</f>
        <v>0.845061573259613</v>
      </c>
      <c r="F6" s="45">
        <f t="shared" ref="F6:F30" si="1">IF(AND(D6&gt;0,C6&gt;0)=TRUE,D6/C6*100-100,"")</f>
        <v>0.873582000439939</v>
      </c>
      <c r="I6" s="26"/>
      <c r="J6" s="26"/>
    </row>
    <row r="7" s="1" customFormat="1" ht="22.5" customHeight="1" spans="1:15">
      <c r="A7" s="46" t="s">
        <v>11</v>
      </c>
      <c r="B7" s="47">
        <f>SUM(B8:B21)</f>
        <v>28142</v>
      </c>
      <c r="C7" s="47">
        <f>SUM(C8:C21)</f>
        <v>28767</v>
      </c>
      <c r="D7" s="47">
        <f>SUM(D8:D21)</f>
        <v>28491</v>
      </c>
      <c r="E7" s="48">
        <f t="shared" si="0"/>
        <v>1.24013929358256</v>
      </c>
      <c r="F7" s="48">
        <f t="shared" si="1"/>
        <v>-0.959432683282927</v>
      </c>
      <c r="I7" s="26"/>
      <c r="J7" s="26"/>
    </row>
    <row r="8" s="33" customFormat="1" ht="22.5" customHeight="1" spans="1:15">
      <c r="A8" s="49" t="s">
        <v>12</v>
      </c>
      <c r="B8" s="50">
        <v>12826</v>
      </c>
      <c r="C8" s="50">
        <v>9224</v>
      </c>
      <c r="D8" s="50">
        <v>12004</v>
      </c>
      <c r="E8" s="51">
        <f t="shared" si="0"/>
        <v>-6.40885700920006</v>
      </c>
      <c r="F8" s="51">
        <f t="shared" si="1"/>
        <v>30.1387684301821</v>
      </c>
      <c r="I8" s="52"/>
      <c r="J8" s="52"/>
    </row>
    <row r="9" s="33" customFormat="1" ht="22.5" customHeight="1" spans="1:15">
      <c r="A9" s="49" t="s">
        <v>13</v>
      </c>
      <c r="B9" s="50">
        <v>3495</v>
      </c>
      <c r="C9" s="50">
        <v>4184</v>
      </c>
      <c r="D9" s="50">
        <v>4180</v>
      </c>
      <c r="E9" s="51">
        <f t="shared" si="0"/>
        <v>19.5994277539342</v>
      </c>
      <c r="F9" s="51">
        <f t="shared" si="1"/>
        <v>-0.0956022944550625</v>
      </c>
      <c r="I9" s="52"/>
      <c r="J9" s="52"/>
    </row>
    <row r="10" s="33" customFormat="1" ht="22.5" customHeight="1" spans="1:15">
      <c r="A10" s="49" t="s">
        <v>14</v>
      </c>
      <c r="B10" s="50">
        <v>1099</v>
      </c>
      <c r="C10" s="50">
        <v>1845</v>
      </c>
      <c r="D10" s="50">
        <v>1660</v>
      </c>
      <c r="E10" s="51">
        <f t="shared" si="0"/>
        <v>51.0464058234759</v>
      </c>
      <c r="F10" s="51">
        <f t="shared" si="1"/>
        <v>-10.0271002710027</v>
      </c>
      <c r="I10" s="52"/>
      <c r="J10" s="52"/>
    </row>
    <row r="11" s="33" customFormat="1" ht="22.5" customHeight="1" spans="1:15">
      <c r="A11" s="49" t="s">
        <v>15</v>
      </c>
      <c r="B11" s="50">
        <v>0</v>
      </c>
      <c r="C11" s="50">
        <v>36</v>
      </c>
      <c r="D11" s="50">
        <v>36</v>
      </c>
      <c r="E11" s="51" t="str">
        <f t="shared" si="0"/>
        <v/>
      </c>
      <c r="F11" s="51">
        <f t="shared" si="1"/>
        <v>0</v>
      </c>
      <c r="I11" s="52"/>
      <c r="J11" s="52"/>
    </row>
    <row r="12" s="33" customFormat="1" ht="22.5" customHeight="1" spans="1:15">
      <c r="A12" s="49" t="s">
        <v>16</v>
      </c>
      <c r="B12" s="50">
        <v>2556</v>
      </c>
      <c r="C12" s="50">
        <v>2901</v>
      </c>
      <c r="D12" s="50">
        <v>3015</v>
      </c>
      <c r="E12" s="51">
        <f t="shared" si="0"/>
        <v>17.9577464788732</v>
      </c>
      <c r="F12" s="51">
        <f t="shared" si="1"/>
        <v>3.92967942088936</v>
      </c>
      <c r="I12" s="52"/>
      <c r="J12" s="52"/>
    </row>
    <row r="13" s="33" customFormat="1" ht="22.5" customHeight="1" spans="1:15">
      <c r="A13" s="49" t="s">
        <v>17</v>
      </c>
      <c r="B13" s="50">
        <v>2256</v>
      </c>
      <c r="C13" s="50">
        <v>2786</v>
      </c>
      <c r="D13" s="50">
        <v>2237</v>
      </c>
      <c r="E13" s="51">
        <f t="shared" si="0"/>
        <v>-0.842198581560282</v>
      </c>
      <c r="F13" s="51">
        <f t="shared" si="1"/>
        <v>-19.7056712132089</v>
      </c>
      <c r="I13" s="52"/>
      <c r="J13" s="52"/>
    </row>
    <row r="14" s="33" customFormat="1" ht="22.5" customHeight="1" spans="1:15">
      <c r="A14" s="49" t="s">
        <v>18</v>
      </c>
      <c r="B14" s="50">
        <v>2033</v>
      </c>
      <c r="C14" s="50">
        <v>1680</v>
      </c>
      <c r="D14" s="50">
        <v>1600</v>
      </c>
      <c r="E14" s="51">
        <f t="shared" si="0"/>
        <v>-21.2985735366453</v>
      </c>
      <c r="F14" s="51">
        <f t="shared" si="1"/>
        <v>-4.76190476190477</v>
      </c>
      <c r="I14" s="52"/>
      <c r="J14" s="52"/>
    </row>
    <row r="15" s="34" customFormat="1" ht="22.5" customHeight="1" spans="1:15">
      <c r="A15" s="49" t="s">
        <v>19</v>
      </c>
      <c r="B15" s="50">
        <v>3311</v>
      </c>
      <c r="C15" s="50">
        <v>5658</v>
      </c>
      <c r="D15" s="50">
        <v>3314</v>
      </c>
      <c r="E15" s="51">
        <f t="shared" si="0"/>
        <v>0.0906070673512431</v>
      </c>
      <c r="F15" s="51">
        <f t="shared" si="1"/>
        <v>-41.4280664545776</v>
      </c>
      <c r="G15" s="33"/>
      <c r="I15" s="52"/>
      <c r="J15" s="52"/>
      <c r="O15" s="33"/>
    </row>
    <row r="16" s="33" customFormat="1" ht="22.5" customHeight="1" spans="1:15">
      <c r="A16" s="49" t="s">
        <v>20</v>
      </c>
      <c r="B16" s="50">
        <v>394</v>
      </c>
      <c r="C16" s="50">
        <v>240</v>
      </c>
      <c r="D16" s="50">
        <v>235</v>
      </c>
      <c r="E16" s="51">
        <f t="shared" si="0"/>
        <v>-40.3553299492386</v>
      </c>
      <c r="F16" s="51">
        <f t="shared" si="1"/>
        <v>-2.08333333333334</v>
      </c>
      <c r="I16" s="52"/>
      <c r="J16" s="52"/>
    </row>
    <row r="17" s="33" customFormat="1" ht="22.5" customHeight="1" spans="1:10">
      <c r="A17" s="49" t="s">
        <v>21</v>
      </c>
      <c r="B17" s="50">
        <v>102</v>
      </c>
      <c r="C17" s="50">
        <v>126</v>
      </c>
      <c r="D17" s="50">
        <v>120</v>
      </c>
      <c r="E17" s="51">
        <f t="shared" si="0"/>
        <v>17.6470588235294</v>
      </c>
      <c r="F17" s="51">
        <f t="shared" si="1"/>
        <v>-4.76190476190477</v>
      </c>
      <c r="I17" s="52"/>
      <c r="J17" s="52"/>
    </row>
    <row r="18" s="33" customFormat="1" ht="22.5" customHeight="1" spans="1:10">
      <c r="A18" s="49" t="s">
        <v>22</v>
      </c>
      <c r="B18" s="50">
        <v>70</v>
      </c>
      <c r="C18" s="50">
        <v>87</v>
      </c>
      <c r="D18" s="50">
        <v>90</v>
      </c>
      <c r="E18" s="51">
        <f t="shared" si="0"/>
        <v>28.5714285714286</v>
      </c>
      <c r="F18" s="51">
        <f t="shared" si="1"/>
        <v>3.44827586206897</v>
      </c>
      <c r="I18" s="52"/>
      <c r="J18" s="52"/>
    </row>
    <row r="19" s="1" customFormat="1" ht="22.5" customHeight="1" spans="1:10">
      <c r="A19" s="46" t="s">
        <v>23</v>
      </c>
      <c r="B19" s="53"/>
      <c r="C19" s="53"/>
      <c r="D19" s="50"/>
      <c r="E19" s="51" t="str">
        <f t="shared" si="0"/>
        <v/>
      </c>
      <c r="F19" s="51" t="str">
        <f t="shared" si="1"/>
        <v/>
      </c>
      <c r="G19" s="33"/>
      <c r="I19" s="26"/>
      <c r="J19" s="26"/>
    </row>
    <row r="20" s="1" customFormat="1" ht="22.5" customHeight="1" spans="1:10">
      <c r="A20" s="46" t="s">
        <v>24</v>
      </c>
      <c r="B20" s="53"/>
      <c r="C20" s="53"/>
      <c r="D20" s="50"/>
      <c r="E20" s="51" t="str">
        <f t="shared" si="0"/>
        <v/>
      </c>
      <c r="F20" s="51" t="str">
        <f t="shared" si="1"/>
        <v/>
      </c>
      <c r="G20" s="33"/>
      <c r="I20" s="26"/>
      <c r="J20" s="26"/>
    </row>
    <row r="21" s="1" customFormat="1" ht="22.5" customHeight="1" spans="1:10">
      <c r="A21" s="46" t="s">
        <v>25</v>
      </c>
      <c r="B21" s="53"/>
      <c r="C21" s="53"/>
      <c r="D21" s="50"/>
      <c r="E21" s="51" t="str">
        <f t="shared" si="0"/>
        <v/>
      </c>
      <c r="F21" s="51" t="str">
        <f t="shared" si="1"/>
        <v/>
      </c>
      <c r="G21" s="33"/>
      <c r="I21" s="26"/>
      <c r="J21" s="26"/>
    </row>
    <row r="22" s="1" customFormat="1" ht="22.5" customHeight="1" spans="1:10">
      <c r="A22" s="46" t="s">
        <v>26</v>
      </c>
      <c r="B22" s="54">
        <f>SUM(B23:B30)</f>
        <v>3690</v>
      </c>
      <c r="C22" s="54">
        <f>SUM(C23:C30)</f>
        <v>3056</v>
      </c>
      <c r="D22" s="54">
        <f>SUM(D23:D30)</f>
        <v>3610</v>
      </c>
      <c r="E22" s="48">
        <f t="shared" si="0"/>
        <v>-2.1680216802168</v>
      </c>
      <c r="F22" s="48">
        <f t="shared" si="1"/>
        <v>18.1282722513089</v>
      </c>
      <c r="G22" s="26"/>
      <c r="I22" s="26"/>
      <c r="J22" s="26"/>
    </row>
    <row r="23" s="33" customFormat="1" ht="22.5" customHeight="1" spans="1:10">
      <c r="A23" s="49" t="s">
        <v>27</v>
      </c>
      <c r="B23" s="50">
        <v>1205</v>
      </c>
      <c r="C23" s="50">
        <v>1536</v>
      </c>
      <c r="D23" s="50">
        <v>1554</v>
      </c>
      <c r="E23" s="51">
        <f t="shared" si="0"/>
        <v>28.9626556016597</v>
      </c>
      <c r="F23" s="51">
        <f t="shared" si="1"/>
        <v>1.171875</v>
      </c>
      <c r="I23" s="52"/>
      <c r="J23" s="52"/>
    </row>
    <row r="24" s="33" customFormat="1" ht="22.5" customHeight="1" spans="1:10">
      <c r="A24" s="49" t="s">
        <v>28</v>
      </c>
      <c r="B24" s="50">
        <v>1</v>
      </c>
      <c r="C24" s="50">
        <v>6</v>
      </c>
      <c r="D24" s="50">
        <v>6</v>
      </c>
      <c r="E24" s="51">
        <f t="shared" si="0"/>
        <v>500</v>
      </c>
      <c r="F24" s="51">
        <f t="shared" si="1"/>
        <v>0</v>
      </c>
      <c r="I24" s="52"/>
      <c r="J24" s="52"/>
    </row>
    <row r="25" s="33" customFormat="1" ht="22.5" customHeight="1" spans="1:10">
      <c r="A25" s="49" t="s">
        <v>29</v>
      </c>
      <c r="B25" s="50">
        <v>28</v>
      </c>
      <c r="C25" s="50">
        <v>144</v>
      </c>
      <c r="D25" s="50">
        <v>160</v>
      </c>
      <c r="E25" s="51">
        <f t="shared" si="0"/>
        <v>471.428571428571</v>
      </c>
      <c r="F25" s="51">
        <f t="shared" si="1"/>
        <v>11.1111111111111</v>
      </c>
      <c r="I25" s="52"/>
      <c r="J25" s="52"/>
    </row>
    <row r="26" s="33" customFormat="1" ht="22.5" customHeight="1" spans="1:10">
      <c r="A26" s="55" t="s">
        <v>30</v>
      </c>
      <c r="B26" s="50">
        <v>1734</v>
      </c>
      <c r="C26" s="50">
        <v>450</v>
      </c>
      <c r="D26" s="50">
        <v>990</v>
      </c>
      <c r="E26" s="51">
        <f t="shared" si="0"/>
        <v>-42.9065743944637</v>
      </c>
      <c r="F26" s="51">
        <f t="shared" si="1"/>
        <v>120</v>
      </c>
      <c r="I26" s="52"/>
      <c r="J26" s="52"/>
    </row>
    <row r="27" s="33" customFormat="1" ht="22.5" customHeight="1" spans="1:10">
      <c r="A27" s="55" t="s">
        <v>31</v>
      </c>
      <c r="B27" s="50">
        <v>722</v>
      </c>
      <c r="C27" s="50">
        <v>852</v>
      </c>
      <c r="D27" s="50">
        <v>900</v>
      </c>
      <c r="E27" s="51">
        <f t="shared" si="0"/>
        <v>24.6537396121884</v>
      </c>
      <c r="F27" s="51">
        <f t="shared" si="1"/>
        <v>5.63380281690141</v>
      </c>
      <c r="I27" s="52"/>
      <c r="J27" s="52"/>
    </row>
    <row r="28" s="33" customFormat="1" ht="22.5" customHeight="1" spans="1:10">
      <c r="A28" s="55" t="s">
        <v>32</v>
      </c>
      <c r="B28" s="50"/>
      <c r="C28" s="50"/>
      <c r="D28" s="50"/>
      <c r="E28" s="51" t="str">
        <f t="shared" si="0"/>
        <v/>
      </c>
      <c r="F28" s="51" t="str">
        <f t="shared" si="1"/>
        <v/>
      </c>
      <c r="I28" s="52"/>
      <c r="J28" s="52"/>
    </row>
    <row r="29" s="33" customFormat="1" ht="22.5" customHeight="1" spans="1:10">
      <c r="A29" s="55" t="s">
        <v>34</v>
      </c>
      <c r="B29" s="50"/>
      <c r="C29" s="50"/>
      <c r="D29" s="50"/>
      <c r="E29" s="51" t="str">
        <f t="shared" si="0"/>
        <v/>
      </c>
      <c r="F29" s="51" t="str">
        <f t="shared" si="1"/>
        <v/>
      </c>
      <c r="I29" s="52"/>
      <c r="J29" s="52"/>
    </row>
    <row r="30" s="1" customFormat="1" ht="22.5" customHeight="1" spans="1:10">
      <c r="A30" s="56" t="s">
        <v>35</v>
      </c>
      <c r="B30" s="53"/>
      <c r="C30" s="53">
        <v>68</v>
      </c>
      <c r="D30" s="50"/>
      <c r="E30" s="51" t="str">
        <f t="shared" si="0"/>
        <v/>
      </c>
      <c r="F30" s="51" t="str">
        <f t="shared" si="1"/>
        <v/>
      </c>
      <c r="I30" s="26"/>
      <c r="J30" s="26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AB30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25"/>
  <cols>
    <col min="1" max="1" width="37.625" style="5" customWidth="1"/>
    <col min="2" max="2" width="20.875" style="5" customWidth="1"/>
    <col min="3" max="3" width="19.75" style="5" customWidth="1"/>
    <col min="4" max="4" width="19.875" style="5" customWidth="1"/>
    <col min="5" max="9" width="10.25" style="5" hidden="1" customWidth="1"/>
    <col min="10" max="10" width="10.25" style="5" customWidth="1"/>
    <col min="11" max="12" width="9.125" style="5" customWidth="1"/>
    <col min="13" max="13" width="9" style="5"/>
    <col min="14" max="14" width="10.25" style="5" customWidth="1"/>
    <col min="15" max="15" width="9" style="5"/>
    <col min="16" max="16" width="10.25" style="5" customWidth="1"/>
    <col min="17" max="17" width="9" style="5"/>
    <col min="18" max="18" width="10.25" style="5" customWidth="1"/>
    <col min="19" max="19" width="9" style="5"/>
    <col min="20" max="20" width="10.25" style="5" customWidth="1"/>
    <col min="21" max="21" width="9" style="5"/>
    <col min="22" max="22" width="10.25" style="5" customWidth="1"/>
    <col min="23" max="16384" width="9" style="5"/>
  </cols>
  <sheetData>
    <row r="1" s="1" customFormat="1" ht="39.95" customHeight="1" spans="1:28">
      <c r="A1" s="6" t="s">
        <v>73</v>
      </c>
    </row>
    <row r="2" s="2" customFormat="1" ht="30.6" customHeight="1" spans="1:28">
      <c r="A2" s="7" t="s">
        <v>74</v>
      </c>
      <c r="B2" s="7"/>
      <c r="C2" s="7"/>
      <c r="D2" s="7"/>
    </row>
    <row r="3" s="1" customFormat="1" ht="22.5" customHeight="1" spans="1:28">
      <c r="A3" s="8"/>
      <c r="B3" s="9"/>
      <c r="C3" s="9"/>
      <c r="D3" s="10" t="s">
        <v>2</v>
      </c>
    </row>
    <row r="4" s="3" customFormat="1" ht="84" customHeight="1" spans="1:28">
      <c r="A4" s="11" t="s">
        <v>38</v>
      </c>
      <c r="B4" s="12" t="s">
        <v>75</v>
      </c>
      <c r="C4" s="13" t="s">
        <v>76</v>
      </c>
      <c r="D4" s="14" t="s">
        <v>77</v>
      </c>
      <c r="F4" s="3" t="s">
        <v>78</v>
      </c>
      <c r="G4" s="3" t="s">
        <v>79</v>
      </c>
      <c r="H4" s="3" t="s">
        <v>80</v>
      </c>
    </row>
    <row r="5" s="4" customFormat="1" ht="22.5" customHeight="1" spans="1:28">
      <c r="A5" s="15" t="s">
        <v>39</v>
      </c>
      <c r="B5" s="16">
        <f>SUM(B6:B30)</f>
        <v>61353</v>
      </c>
      <c r="C5" s="16">
        <f>SUM(C6:C30)</f>
        <v>52210.11</v>
      </c>
      <c r="D5" s="17">
        <f t="shared" ref="D5:D30" si="0">IF(AND(C5&gt;0,B5&gt;0),C5/B5*100-100,"")</f>
        <v>-14.902107476407</v>
      </c>
      <c r="E5" s="18">
        <f>SUM(F5:H5)</f>
        <v>681393</v>
      </c>
      <c r="F5" s="18">
        <f t="shared" ref="F5:H5" si="1">SUM(F6:F30)</f>
        <v>576461</v>
      </c>
      <c r="G5" s="18">
        <f t="shared" si="1"/>
        <v>44932</v>
      </c>
      <c r="H5" s="18">
        <f t="shared" si="1"/>
        <v>60000</v>
      </c>
      <c r="I5" s="19">
        <f>E5/B5*100-100</f>
        <v>1010.61072808176</v>
      </c>
      <c r="J5" s="18"/>
      <c r="K5" s="18"/>
      <c r="L5" s="18"/>
      <c r="N5" s="18"/>
      <c r="O5" s="20"/>
      <c r="P5" s="18"/>
      <c r="Q5" s="21"/>
      <c r="R5" s="18"/>
      <c r="S5" s="21"/>
      <c r="T5" s="18"/>
      <c r="U5" s="21"/>
      <c r="V5" s="18"/>
      <c r="W5" s="21"/>
      <c r="X5" s="18"/>
      <c r="Y5" s="21"/>
      <c r="Z5" s="18"/>
      <c r="AA5" s="21"/>
      <c r="AB5" s="18" t="s">
        <v>33</v>
      </c>
    </row>
    <row r="6" s="1" customFormat="1" ht="22.5" customHeight="1" spans="1:28">
      <c r="A6" s="22" t="s">
        <v>40</v>
      </c>
      <c r="B6" s="23">
        <v>10388</v>
      </c>
      <c r="C6" s="24">
        <v>8026.56</v>
      </c>
      <c r="D6" s="25">
        <f t="shared" si="0"/>
        <v>-22.7323835194455</v>
      </c>
      <c r="E6" s="1">
        <f t="shared" ref="E6:E30" si="2">SUM(F6:H6)</f>
        <v>50546</v>
      </c>
      <c r="F6" s="26">
        <v>39089</v>
      </c>
      <c r="G6" s="26">
        <v>457</v>
      </c>
      <c r="H6" s="26">
        <v>11000</v>
      </c>
      <c r="I6" s="27">
        <f t="shared" ref="I6:I30" si="3">E6/B6*100-100</f>
        <v>386.580670003851</v>
      </c>
      <c r="J6" s="26"/>
      <c r="K6" s="26"/>
      <c r="L6" s="26"/>
      <c r="N6" s="26"/>
      <c r="O6" s="28"/>
      <c r="P6" s="26"/>
      <c r="Q6" s="28"/>
      <c r="R6" s="26"/>
      <c r="S6" s="28"/>
      <c r="T6" s="26"/>
      <c r="U6" s="28"/>
      <c r="V6" s="26"/>
      <c r="W6" s="28"/>
      <c r="X6" s="26"/>
      <c r="Y6" s="28"/>
      <c r="Z6" s="26"/>
      <c r="AA6" s="28"/>
    </row>
    <row r="7" s="1" customFormat="1" ht="22.5" customHeight="1" spans="1:28">
      <c r="A7" s="22" t="s">
        <v>41</v>
      </c>
      <c r="B7" s="23"/>
      <c r="C7" s="24"/>
      <c r="D7" s="25" t="str">
        <f t="shared" si="0"/>
        <v/>
      </c>
      <c r="E7" s="1">
        <f t="shared" si="2"/>
        <v>0</v>
      </c>
      <c r="F7" s="26"/>
      <c r="G7" s="26"/>
      <c r="H7" s="26"/>
      <c r="I7" s="27" t="e">
        <f t="shared" si="3"/>
        <v>#DIV/0!</v>
      </c>
      <c r="J7" s="26"/>
      <c r="K7" s="26"/>
      <c r="L7" s="26"/>
      <c r="N7" s="26"/>
      <c r="O7" s="28"/>
      <c r="P7" s="26"/>
      <c r="Q7" s="28"/>
      <c r="R7" s="26"/>
      <c r="S7" s="28"/>
      <c r="T7" s="26"/>
      <c r="U7" s="28"/>
      <c r="V7" s="26"/>
      <c r="W7" s="28"/>
      <c r="X7" s="26"/>
      <c r="Y7" s="28"/>
      <c r="Z7" s="26"/>
      <c r="AA7" s="28"/>
    </row>
    <row r="8" s="1" customFormat="1" ht="22.5" customHeight="1" spans="1:28">
      <c r="A8" s="22" t="s">
        <v>42</v>
      </c>
      <c r="B8" s="24">
        <v>500</v>
      </c>
      <c r="C8" s="24"/>
      <c r="D8" s="29" t="str">
        <f t="shared" si="0"/>
        <v/>
      </c>
      <c r="E8" s="1">
        <f t="shared" si="2"/>
        <v>3502</v>
      </c>
      <c r="F8" s="26">
        <v>3502</v>
      </c>
      <c r="G8" s="26"/>
      <c r="H8" s="26"/>
      <c r="I8" s="27">
        <f t="shared" si="3"/>
        <v>600.4</v>
      </c>
      <c r="J8" s="26"/>
      <c r="K8" s="26"/>
      <c r="L8" s="26"/>
      <c r="N8" s="26"/>
      <c r="O8" s="28"/>
      <c r="P8" s="26"/>
      <c r="Q8" s="28"/>
      <c r="R8" s="26"/>
      <c r="S8" s="28"/>
      <c r="T8" s="26"/>
      <c r="U8" s="28"/>
      <c r="V8" s="26"/>
      <c r="W8" s="28"/>
      <c r="X8" s="26"/>
      <c r="Y8" s="28"/>
      <c r="Z8" s="26"/>
      <c r="AA8" s="28"/>
    </row>
    <row r="9" s="1" customFormat="1" ht="22.5" customHeight="1" spans="1:28">
      <c r="A9" s="22" t="s">
        <v>43</v>
      </c>
      <c r="B9" s="24">
        <v>500</v>
      </c>
      <c r="C9" s="24">
        <v>197</v>
      </c>
      <c r="D9" s="29">
        <f t="shared" si="0"/>
        <v>-60.6</v>
      </c>
      <c r="E9" s="1">
        <f t="shared" si="2"/>
        <v>58846</v>
      </c>
      <c r="F9" s="26">
        <v>43846</v>
      </c>
      <c r="G9" s="26"/>
      <c r="H9" s="26">
        <v>15000</v>
      </c>
      <c r="I9" s="27">
        <f t="shared" si="3"/>
        <v>11669.2</v>
      </c>
      <c r="J9" s="26"/>
      <c r="K9" s="26"/>
      <c r="L9" s="26"/>
      <c r="N9" s="26"/>
      <c r="O9" s="28"/>
      <c r="P9" s="26"/>
      <c r="Q9" s="28"/>
      <c r="R9" s="26"/>
      <c r="S9" s="28"/>
      <c r="T9" s="26"/>
      <c r="U9" s="28"/>
      <c r="V9" s="26"/>
      <c r="W9" s="28"/>
      <c r="X9" s="26"/>
      <c r="Y9" s="28"/>
      <c r="Z9" s="26"/>
      <c r="AA9" s="28"/>
    </row>
    <row r="10" s="1" customFormat="1" ht="22.5" customHeight="1" spans="1:28">
      <c r="A10" s="22" t="s">
        <v>44</v>
      </c>
      <c r="B10" s="24">
        <v>56</v>
      </c>
      <c r="C10" s="24">
        <v>258.69</v>
      </c>
      <c r="D10" s="29">
        <f t="shared" si="0"/>
        <v>361.946428571429</v>
      </c>
      <c r="E10" s="1">
        <f t="shared" si="2"/>
        <v>109887</v>
      </c>
      <c r="F10" s="26">
        <v>52877</v>
      </c>
      <c r="G10" s="26">
        <v>5010</v>
      </c>
      <c r="H10" s="26">
        <v>52000</v>
      </c>
      <c r="I10" s="27">
        <f t="shared" si="3"/>
        <v>196126.785714286</v>
      </c>
      <c r="J10" s="26"/>
      <c r="K10" s="26"/>
      <c r="L10" s="26"/>
      <c r="N10" s="26"/>
      <c r="O10" s="28"/>
      <c r="P10" s="26"/>
      <c r="Q10" s="28"/>
      <c r="R10" s="26"/>
      <c r="S10" s="28"/>
      <c r="T10" s="26"/>
      <c r="U10" s="28"/>
      <c r="V10" s="26"/>
      <c r="W10" s="28"/>
      <c r="X10" s="26"/>
      <c r="Y10" s="28"/>
      <c r="Z10" s="26"/>
      <c r="AA10" s="28"/>
    </row>
    <row r="11" s="1" customFormat="1" ht="22.5" customHeight="1" spans="1:28">
      <c r="A11" s="22" t="s">
        <v>45</v>
      </c>
      <c r="B11" s="24">
        <v>12960</v>
      </c>
      <c r="C11" s="24">
        <v>12510</v>
      </c>
      <c r="D11" s="29">
        <f t="shared" si="0"/>
        <v>-3.47222222222221</v>
      </c>
      <c r="E11" s="1">
        <f t="shared" si="2"/>
        <v>22942</v>
      </c>
      <c r="F11" s="26">
        <v>4942</v>
      </c>
      <c r="G11" s="26"/>
      <c r="H11" s="26">
        <v>18000</v>
      </c>
      <c r="I11" s="27">
        <f t="shared" si="3"/>
        <v>77.0216049382716</v>
      </c>
      <c r="J11" s="26"/>
      <c r="K11" s="26"/>
      <c r="L11" s="26"/>
      <c r="N11" s="26"/>
      <c r="O11" s="28"/>
      <c r="P11" s="26"/>
      <c r="Q11" s="28"/>
      <c r="R11" s="30"/>
      <c r="S11" s="28"/>
      <c r="T11" s="26"/>
      <c r="U11" s="28"/>
      <c r="V11" s="26"/>
      <c r="W11" s="28"/>
      <c r="X11" s="26"/>
      <c r="Y11" s="28"/>
      <c r="Z11" s="26"/>
      <c r="AA11" s="28"/>
    </row>
    <row r="12" s="1" customFormat="1" ht="22.5" customHeight="1" spans="1:28">
      <c r="A12" s="22" t="s">
        <v>46</v>
      </c>
      <c r="B12" s="24">
        <v>25</v>
      </c>
      <c r="C12" s="24">
        <v>25</v>
      </c>
      <c r="D12" s="29">
        <f t="shared" si="0"/>
        <v>0</v>
      </c>
      <c r="E12" s="1">
        <f t="shared" si="2"/>
        <v>27138</v>
      </c>
      <c r="F12" s="26">
        <v>12138</v>
      </c>
      <c r="G12" s="26"/>
      <c r="H12" s="26">
        <v>15000</v>
      </c>
      <c r="I12" s="27">
        <f t="shared" si="3"/>
        <v>108452</v>
      </c>
      <c r="J12" s="26"/>
      <c r="K12" s="26"/>
      <c r="L12" s="30"/>
      <c r="N12" s="26"/>
      <c r="O12" s="28"/>
      <c r="P12" s="26"/>
      <c r="Q12" s="28"/>
      <c r="R12" s="26"/>
      <c r="S12" s="28"/>
      <c r="T12" s="26"/>
      <c r="U12" s="28"/>
      <c r="V12" s="26"/>
      <c r="W12" s="28"/>
      <c r="X12" s="26"/>
      <c r="Y12" s="28"/>
      <c r="Z12" s="26"/>
      <c r="AA12" s="28"/>
    </row>
    <row r="13" s="1" customFormat="1" ht="22.5" customHeight="1" spans="1:28">
      <c r="A13" s="22" t="s">
        <v>47</v>
      </c>
      <c r="B13" s="24">
        <v>3243</v>
      </c>
      <c r="C13" s="24">
        <v>4602</v>
      </c>
      <c r="D13" s="29">
        <f t="shared" si="0"/>
        <v>41.9056429232192</v>
      </c>
      <c r="E13" s="1">
        <f t="shared" si="2"/>
        <v>69955</v>
      </c>
      <c r="F13" s="26">
        <v>57050</v>
      </c>
      <c r="G13" s="26">
        <v>12905</v>
      </c>
      <c r="H13" s="26"/>
      <c r="I13" s="27">
        <f t="shared" si="3"/>
        <v>2057.10761640456</v>
      </c>
      <c r="J13" s="26"/>
      <c r="K13" s="26"/>
      <c r="L13" s="26"/>
      <c r="N13" s="26"/>
      <c r="O13" s="28"/>
      <c r="P13" s="26"/>
      <c r="Q13" s="28"/>
      <c r="R13" s="26"/>
      <c r="S13" s="28"/>
      <c r="T13" s="26"/>
      <c r="U13" s="28"/>
      <c r="V13" s="26"/>
      <c r="W13" s="28"/>
      <c r="X13" s="26"/>
      <c r="Y13" s="28"/>
      <c r="Z13" s="26"/>
      <c r="AA13" s="28"/>
    </row>
    <row r="14" s="1" customFormat="1" ht="22.5" customHeight="1" spans="1:28">
      <c r="A14" s="22" t="s">
        <v>48</v>
      </c>
      <c r="B14" s="24">
        <v>445</v>
      </c>
      <c r="C14" s="24">
        <v>206.86</v>
      </c>
      <c r="D14" s="29">
        <f t="shared" si="0"/>
        <v>-53.514606741573</v>
      </c>
      <c r="E14" s="1">
        <f t="shared" si="2"/>
        <v>71573</v>
      </c>
      <c r="F14" s="26">
        <v>44417</v>
      </c>
      <c r="G14" s="26">
        <v>2156</v>
      </c>
      <c r="H14" s="26">
        <v>25000</v>
      </c>
      <c r="I14" s="27">
        <f t="shared" si="3"/>
        <v>15983.8202247191</v>
      </c>
      <c r="J14" s="26"/>
      <c r="K14" s="26"/>
      <c r="L14" s="26"/>
      <c r="N14" s="26"/>
      <c r="O14" s="28"/>
      <c r="P14" s="26"/>
      <c r="Q14" s="28"/>
      <c r="R14" s="26"/>
      <c r="S14" s="28"/>
      <c r="T14" s="26"/>
      <c r="U14" s="28"/>
      <c r="V14" s="26"/>
      <c r="W14" s="28"/>
      <c r="X14" s="26"/>
      <c r="Y14" s="28"/>
      <c r="Z14" s="26"/>
      <c r="AA14" s="28"/>
    </row>
    <row r="15" s="1" customFormat="1" ht="22.5" customHeight="1" spans="1:28">
      <c r="A15" s="22" t="s">
        <v>49</v>
      </c>
      <c r="B15" s="24">
        <v>2486</v>
      </c>
      <c r="C15" s="24">
        <v>2200</v>
      </c>
      <c r="D15" s="29">
        <f t="shared" si="0"/>
        <v>-11.5044247787611</v>
      </c>
      <c r="E15" s="1">
        <f t="shared" si="2"/>
        <v>18627</v>
      </c>
      <c r="F15" s="26">
        <v>12168</v>
      </c>
      <c r="G15" s="26">
        <v>1459</v>
      </c>
      <c r="H15" s="26">
        <v>5000</v>
      </c>
      <c r="I15" s="27">
        <f t="shared" si="3"/>
        <v>649.275945293644</v>
      </c>
      <c r="J15" s="26"/>
      <c r="K15" s="26"/>
      <c r="L15" s="26"/>
      <c r="N15" s="26"/>
      <c r="O15" s="28"/>
      <c r="P15" s="26"/>
      <c r="Q15" s="28"/>
      <c r="R15" s="26"/>
      <c r="S15" s="28"/>
      <c r="T15" s="26"/>
      <c r="U15" s="28"/>
      <c r="V15" s="26"/>
      <c r="W15" s="28"/>
      <c r="X15" s="26"/>
      <c r="Y15" s="28"/>
      <c r="Z15" s="26"/>
      <c r="AA15" s="28"/>
    </row>
    <row r="16" s="1" customFormat="1" ht="22.5" customHeight="1" spans="1:28">
      <c r="A16" s="22" t="s">
        <v>50</v>
      </c>
      <c r="B16" s="24">
        <v>13583</v>
      </c>
      <c r="C16" s="24">
        <v>11947</v>
      </c>
      <c r="D16" s="29">
        <f t="shared" si="0"/>
        <v>-12.044467348892</v>
      </c>
      <c r="E16" s="1">
        <f t="shared" si="2"/>
        <v>69363</v>
      </c>
      <c r="F16" s="26">
        <v>45077</v>
      </c>
      <c r="G16" s="26">
        <v>1486</v>
      </c>
      <c r="H16" s="26">
        <v>22800</v>
      </c>
      <c r="I16" s="27">
        <f t="shared" si="3"/>
        <v>410.660384303909</v>
      </c>
      <c r="J16" s="26"/>
      <c r="K16" s="26"/>
      <c r="L16" s="26"/>
      <c r="N16" s="26"/>
      <c r="O16" s="28"/>
      <c r="P16" s="26"/>
      <c r="Q16" s="28"/>
      <c r="R16" s="26"/>
      <c r="S16" s="28"/>
      <c r="T16" s="26"/>
      <c r="U16" s="28"/>
      <c r="V16" s="26"/>
      <c r="W16" s="28"/>
      <c r="X16" s="26"/>
      <c r="Y16" s="28"/>
      <c r="Z16" s="26"/>
      <c r="AA16" s="28"/>
    </row>
    <row r="17" s="1" customFormat="1" ht="22.5" customHeight="1" spans="1:27">
      <c r="A17" s="22" t="s">
        <v>51</v>
      </c>
      <c r="B17" s="24">
        <v>800</v>
      </c>
      <c r="C17" s="24">
        <v>978</v>
      </c>
      <c r="D17" s="29">
        <f t="shared" si="0"/>
        <v>22.25</v>
      </c>
      <c r="E17" s="1">
        <f t="shared" si="2"/>
        <v>37519</v>
      </c>
      <c r="F17" s="26">
        <v>11839</v>
      </c>
      <c r="G17" s="26">
        <v>7680</v>
      </c>
      <c r="H17" s="26">
        <v>18000</v>
      </c>
      <c r="I17" s="27">
        <f t="shared" si="3"/>
        <v>4589.875</v>
      </c>
      <c r="J17" s="26"/>
      <c r="K17" s="26"/>
      <c r="L17" s="26"/>
      <c r="N17" s="26"/>
      <c r="O17" s="28"/>
      <c r="P17" s="26"/>
      <c r="Q17" s="28"/>
      <c r="R17" s="26"/>
      <c r="S17" s="28"/>
      <c r="T17" s="26"/>
      <c r="U17" s="28"/>
      <c r="V17" s="26"/>
      <c r="W17" s="28"/>
      <c r="X17" s="26"/>
      <c r="Y17" s="28"/>
      <c r="Z17" s="26"/>
      <c r="AA17" s="28"/>
    </row>
    <row r="18" s="1" customFormat="1" ht="22.5" customHeight="1" spans="1:27">
      <c r="A18" s="22" t="s">
        <v>52</v>
      </c>
      <c r="B18" s="24"/>
      <c r="C18" s="24"/>
      <c r="D18" s="29" t="str">
        <f t="shared" si="0"/>
        <v/>
      </c>
      <c r="E18" s="1">
        <f t="shared" si="2"/>
        <v>22654</v>
      </c>
      <c r="F18" s="26">
        <v>14654</v>
      </c>
      <c r="G18" s="26"/>
      <c r="H18" s="26">
        <v>8000</v>
      </c>
      <c r="I18" s="27" t="e">
        <f t="shared" si="3"/>
        <v>#DIV/0!</v>
      </c>
      <c r="J18" s="26"/>
      <c r="K18" s="26"/>
      <c r="L18" s="26"/>
      <c r="N18" s="26"/>
      <c r="O18" s="28"/>
      <c r="P18" s="26"/>
      <c r="Q18" s="28"/>
      <c r="R18" s="26"/>
      <c r="S18" s="28"/>
      <c r="T18" s="26"/>
      <c r="U18" s="28"/>
      <c r="V18" s="26"/>
      <c r="W18" s="28"/>
      <c r="X18" s="26"/>
      <c r="Y18" s="28"/>
      <c r="Z18" s="26"/>
      <c r="AA18" s="28"/>
    </row>
    <row r="19" s="1" customFormat="1" ht="22.5" customHeight="1" spans="1:27">
      <c r="A19" s="22" t="s">
        <v>81</v>
      </c>
      <c r="B19" s="24">
        <v>10268</v>
      </c>
      <c r="C19" s="24">
        <v>7857</v>
      </c>
      <c r="D19" s="29">
        <f t="shared" si="0"/>
        <v>-23.4807167900273</v>
      </c>
      <c r="E19" s="1">
        <f t="shared" si="2"/>
        <v>22607</v>
      </c>
      <c r="F19" s="26">
        <v>6607</v>
      </c>
      <c r="G19" s="26"/>
      <c r="H19" s="26">
        <v>16000</v>
      </c>
      <c r="I19" s="27">
        <f t="shared" si="3"/>
        <v>120.169458511882</v>
      </c>
      <c r="J19" s="26"/>
      <c r="K19" s="30"/>
      <c r="L19" s="26"/>
      <c r="N19" s="26"/>
      <c r="O19" s="28"/>
      <c r="P19" s="26"/>
      <c r="Q19" s="28"/>
      <c r="R19" s="26"/>
      <c r="S19" s="28"/>
      <c r="T19" s="26"/>
      <c r="U19" s="28"/>
      <c r="V19" s="26"/>
      <c r="W19" s="28"/>
      <c r="X19" s="26"/>
      <c r="Y19" s="28"/>
      <c r="Z19" s="26"/>
      <c r="AA19" s="28"/>
    </row>
    <row r="20" s="1" customFormat="1" ht="22.5" customHeight="1" spans="1:27">
      <c r="A20" s="22" t="s">
        <v>54</v>
      </c>
      <c r="B20" s="24">
        <v>740</v>
      </c>
      <c r="C20" s="24">
        <v>84</v>
      </c>
      <c r="D20" s="29">
        <f t="shared" si="0"/>
        <v>-88.6486486486486</v>
      </c>
      <c r="E20" s="1">
        <f t="shared" si="2"/>
        <v>2218</v>
      </c>
      <c r="F20" s="26">
        <v>1548</v>
      </c>
      <c r="G20" s="26">
        <v>670</v>
      </c>
      <c r="H20" s="26"/>
      <c r="I20" s="27">
        <f t="shared" si="3"/>
        <v>199.72972972973</v>
      </c>
      <c r="J20" s="26"/>
      <c r="K20" s="26"/>
      <c r="L20" s="26"/>
      <c r="N20" s="26"/>
      <c r="O20" s="28"/>
      <c r="P20" s="26"/>
      <c r="Q20" s="28"/>
      <c r="R20" s="26"/>
      <c r="S20" s="28"/>
      <c r="T20" s="26"/>
      <c r="U20" s="28"/>
      <c r="V20" s="26"/>
      <c r="W20" s="28"/>
      <c r="X20" s="26"/>
      <c r="Y20" s="28"/>
      <c r="Z20" s="26"/>
      <c r="AA20" s="28"/>
    </row>
    <row r="21" s="1" customFormat="1" ht="22.5" customHeight="1" spans="1:27">
      <c r="A21" s="22" t="s">
        <v>55</v>
      </c>
      <c r="B21" s="24">
        <v>131</v>
      </c>
      <c r="C21" s="24">
        <v>25</v>
      </c>
      <c r="D21" s="29">
        <f t="shared" si="0"/>
        <v>-80.9160305343511</v>
      </c>
      <c r="E21" s="1">
        <f t="shared" si="2"/>
        <v>500</v>
      </c>
      <c r="F21" s="26">
        <v>500</v>
      </c>
      <c r="G21" s="26"/>
      <c r="H21" s="26"/>
      <c r="I21" s="27">
        <f t="shared" si="3"/>
        <v>281.679389312977</v>
      </c>
      <c r="J21" s="26"/>
      <c r="K21" s="26"/>
      <c r="L21" s="26"/>
      <c r="N21" s="26"/>
      <c r="O21" s="28"/>
      <c r="P21" s="26"/>
      <c r="Q21" s="28"/>
      <c r="R21" s="26"/>
      <c r="S21" s="28"/>
      <c r="T21" s="26"/>
      <c r="U21" s="28"/>
      <c r="V21" s="26"/>
      <c r="W21" s="28"/>
      <c r="X21" s="26"/>
      <c r="Y21" s="28"/>
      <c r="Z21" s="26"/>
      <c r="AA21" s="28"/>
    </row>
    <row r="22" s="1" customFormat="1" ht="22.5" customHeight="1" spans="1:27">
      <c r="A22" s="22" t="s">
        <v>56</v>
      </c>
      <c r="B22" s="24"/>
      <c r="C22" s="24"/>
      <c r="D22" s="29" t="str">
        <f t="shared" si="0"/>
        <v/>
      </c>
      <c r="E22" s="1">
        <f t="shared" si="2"/>
        <v>0</v>
      </c>
      <c r="F22" s="26"/>
      <c r="G22" s="26"/>
      <c r="H22" s="26"/>
      <c r="I22" s="27" t="e">
        <f t="shared" si="3"/>
        <v>#DIV/0!</v>
      </c>
      <c r="J22" s="26"/>
      <c r="K22" s="26"/>
      <c r="L22" s="26"/>
      <c r="N22" s="26"/>
      <c r="O22" s="28"/>
      <c r="P22" s="26"/>
      <c r="Q22" s="28"/>
      <c r="R22" s="26"/>
      <c r="S22" s="28"/>
      <c r="T22" s="26"/>
      <c r="U22" s="28"/>
      <c r="V22" s="26"/>
      <c r="W22" s="28"/>
      <c r="X22" s="26"/>
      <c r="Y22" s="28"/>
      <c r="Z22" s="26"/>
      <c r="AA22" s="28"/>
    </row>
    <row r="23" s="1" customFormat="1" ht="22.5" customHeight="1" spans="1:27">
      <c r="A23" s="22" t="s">
        <v>57</v>
      </c>
      <c r="B23" s="24">
        <v>8</v>
      </c>
      <c r="C23" s="24">
        <v>0</v>
      </c>
      <c r="D23" s="29" t="str">
        <f t="shared" si="0"/>
        <v/>
      </c>
      <c r="E23" s="1">
        <f t="shared" si="2"/>
        <v>15365</v>
      </c>
      <c r="F23" s="26">
        <v>6365</v>
      </c>
      <c r="G23" s="26"/>
      <c r="H23" s="26">
        <v>9000</v>
      </c>
      <c r="I23" s="27">
        <f t="shared" si="3"/>
        <v>191962.5</v>
      </c>
      <c r="J23" s="26"/>
      <c r="K23" s="26"/>
      <c r="L23" s="26"/>
      <c r="N23" s="26"/>
      <c r="O23" s="28"/>
      <c r="P23" s="26"/>
      <c r="Q23" s="28"/>
      <c r="R23" s="26"/>
      <c r="S23" s="28"/>
      <c r="T23" s="26"/>
      <c r="U23" s="28"/>
      <c r="V23" s="26"/>
      <c r="W23" s="28"/>
      <c r="X23" s="26"/>
      <c r="Y23" s="28"/>
      <c r="Z23" s="26"/>
      <c r="AA23" s="28"/>
    </row>
    <row r="24" s="1" customFormat="1" ht="22.5" customHeight="1" spans="1:27">
      <c r="A24" s="22" t="s">
        <v>58</v>
      </c>
      <c r="B24" s="24">
        <v>1580</v>
      </c>
      <c r="C24" s="24">
        <v>680</v>
      </c>
      <c r="D24" s="29">
        <f t="shared" si="0"/>
        <v>-56.9620253164557</v>
      </c>
      <c r="E24" s="1">
        <f t="shared" si="2"/>
        <v>25969</v>
      </c>
      <c r="F24" s="26">
        <v>12875</v>
      </c>
      <c r="G24" s="26">
        <v>13094</v>
      </c>
      <c r="H24" s="26"/>
      <c r="I24" s="27">
        <f t="shared" si="3"/>
        <v>1543.60759493671</v>
      </c>
      <c r="J24" s="26"/>
      <c r="K24" s="26"/>
      <c r="L24" s="26"/>
      <c r="N24" s="26"/>
      <c r="O24" s="28"/>
      <c r="P24" s="26"/>
      <c r="Q24" s="28"/>
      <c r="R24" s="26"/>
      <c r="S24" s="28"/>
      <c r="T24" s="26"/>
      <c r="U24" s="28"/>
      <c r="V24" s="26"/>
      <c r="W24" s="28"/>
      <c r="X24" s="26"/>
      <c r="Y24" s="28"/>
      <c r="Z24" s="26"/>
      <c r="AA24" s="28"/>
    </row>
    <row r="25" s="1" customFormat="1" ht="22.5" customHeight="1" spans="1:27">
      <c r="A25" s="22" t="s">
        <v>59</v>
      </c>
      <c r="B25" s="24"/>
      <c r="C25" s="24"/>
      <c r="D25" s="29" t="str">
        <f t="shared" si="0"/>
        <v/>
      </c>
      <c r="E25" s="1">
        <f t="shared" si="2"/>
        <v>1420</v>
      </c>
      <c r="F25" s="26">
        <v>20</v>
      </c>
      <c r="G25" s="26"/>
      <c r="H25" s="26">
        <v>1400</v>
      </c>
      <c r="I25" s="27" t="e">
        <f t="shared" si="3"/>
        <v>#DIV/0!</v>
      </c>
      <c r="J25" s="26"/>
      <c r="K25" s="26"/>
      <c r="L25" s="26"/>
      <c r="N25" s="26"/>
      <c r="O25" s="28"/>
      <c r="P25" s="26"/>
      <c r="Q25" s="28"/>
      <c r="R25" s="26"/>
      <c r="S25" s="28"/>
      <c r="T25" s="26"/>
      <c r="U25" s="28"/>
      <c r="V25" s="26"/>
      <c r="W25" s="28"/>
      <c r="X25" s="26"/>
      <c r="Y25" s="28"/>
      <c r="Z25" s="26"/>
      <c r="AA25" s="28"/>
    </row>
    <row r="26" s="1" customFormat="1" ht="22.5" customHeight="1" spans="1:27">
      <c r="A26" s="22" t="s">
        <v>60</v>
      </c>
      <c r="B26" s="23">
        <v>956</v>
      </c>
      <c r="C26" s="23">
        <v>800</v>
      </c>
      <c r="D26" s="25">
        <f t="shared" si="0"/>
        <v>-16.3179916317992</v>
      </c>
      <c r="E26" s="1">
        <f t="shared" si="2"/>
        <v>4786</v>
      </c>
      <c r="F26" s="26">
        <v>3986</v>
      </c>
      <c r="G26" s="26"/>
      <c r="H26" s="26">
        <v>800</v>
      </c>
      <c r="I26" s="27">
        <f t="shared" si="3"/>
        <v>400.627615062761</v>
      </c>
      <c r="J26" s="26"/>
      <c r="K26" s="26"/>
      <c r="L26" s="26"/>
      <c r="N26" s="26"/>
      <c r="O26" s="28"/>
      <c r="P26" s="26"/>
      <c r="Q26" s="28"/>
      <c r="R26" s="26"/>
      <c r="S26" s="28"/>
      <c r="T26" s="26"/>
      <c r="U26" s="28"/>
      <c r="V26" s="26"/>
      <c r="W26" s="28"/>
      <c r="X26" s="26"/>
      <c r="Y26" s="28"/>
      <c r="Z26" s="26"/>
      <c r="AA26" s="28"/>
    </row>
    <row r="27" s="1" customFormat="1" ht="22.5" customHeight="1" spans="1:27">
      <c r="A27" s="22" t="s">
        <v>61</v>
      </c>
      <c r="B27" s="23">
        <v>614</v>
      </c>
      <c r="C27" s="23"/>
      <c r="D27" s="25" t="str">
        <f t="shared" si="0"/>
        <v/>
      </c>
      <c r="E27" s="1">
        <f t="shared" si="2"/>
        <v>7000</v>
      </c>
      <c r="F27" s="26">
        <v>7000</v>
      </c>
      <c r="G27" s="26"/>
      <c r="H27" s="26"/>
      <c r="I27" s="27">
        <f t="shared" si="3"/>
        <v>1040.0651465798</v>
      </c>
      <c r="J27" s="26"/>
      <c r="K27" s="26"/>
      <c r="L27" s="26"/>
      <c r="N27" s="26"/>
      <c r="O27" s="28"/>
      <c r="P27" s="26"/>
      <c r="Q27" s="28"/>
      <c r="R27" s="26"/>
      <c r="S27" s="28"/>
      <c r="T27" s="26"/>
      <c r="U27" s="28"/>
      <c r="V27" s="26"/>
      <c r="W27" s="28"/>
      <c r="X27" s="26"/>
      <c r="Y27" s="28"/>
      <c r="Z27" s="26"/>
      <c r="AA27" s="28"/>
    </row>
    <row r="28" s="1" customFormat="1" ht="22.5" customHeight="1" spans="1:27">
      <c r="A28" s="22" t="s">
        <v>62</v>
      </c>
      <c r="B28" s="23">
        <v>60</v>
      </c>
      <c r="C28" s="23">
        <v>60</v>
      </c>
      <c r="D28" s="25">
        <f t="shared" si="0"/>
        <v>0</v>
      </c>
      <c r="E28" s="1">
        <f t="shared" si="2"/>
        <v>4148</v>
      </c>
      <c r="F28" s="26">
        <v>161133</v>
      </c>
      <c r="G28" s="26">
        <v>15</v>
      </c>
      <c r="H28" s="26">
        <v>-157000</v>
      </c>
      <c r="I28" s="27">
        <f t="shared" si="3"/>
        <v>6813.33333333333</v>
      </c>
      <c r="J28" s="26"/>
      <c r="K28" s="26"/>
      <c r="L28" s="26"/>
      <c r="N28" s="26"/>
      <c r="O28" s="28"/>
      <c r="P28" s="26"/>
      <c r="Q28" s="28"/>
      <c r="R28" s="26"/>
      <c r="S28" s="28"/>
      <c r="T28" s="26"/>
      <c r="U28" s="28"/>
      <c r="V28" s="26"/>
      <c r="W28" s="28"/>
      <c r="X28" s="26"/>
      <c r="Y28" s="28"/>
      <c r="Z28" s="26"/>
      <c r="AA28" s="28"/>
    </row>
    <row r="29" s="1" customFormat="1" ht="22.5" customHeight="1" spans="1:27">
      <c r="A29" s="22" t="s">
        <v>63</v>
      </c>
      <c r="B29" s="23">
        <v>1996</v>
      </c>
      <c r="C29" s="23">
        <v>1752</v>
      </c>
      <c r="D29" s="25">
        <f t="shared" si="0"/>
        <v>-12.2244488977956</v>
      </c>
      <c r="E29" s="1">
        <f t="shared" si="2"/>
        <v>34828</v>
      </c>
      <c r="F29" s="26">
        <v>34828</v>
      </c>
      <c r="G29" s="26"/>
      <c r="H29" s="26">
        <v>0</v>
      </c>
      <c r="I29" s="27">
        <f t="shared" si="3"/>
        <v>1644.88977955912</v>
      </c>
      <c r="J29" s="26"/>
      <c r="K29" s="26"/>
      <c r="L29" s="26"/>
      <c r="N29" s="26"/>
      <c r="O29" s="28"/>
      <c r="P29" s="26"/>
      <c r="Q29" s="28"/>
      <c r="R29" s="26"/>
      <c r="S29" s="28"/>
      <c r="T29" s="26"/>
      <c r="U29" s="28"/>
      <c r="V29" s="26"/>
      <c r="W29" s="28"/>
      <c r="X29" s="26"/>
      <c r="Y29" s="28"/>
      <c r="Z29" s="26"/>
      <c r="AA29" s="28"/>
    </row>
    <row r="30" s="1" customFormat="1" ht="22.5" customHeight="1" spans="1:27">
      <c r="A30" s="22" t="s">
        <v>64</v>
      </c>
      <c r="B30" s="23">
        <v>14</v>
      </c>
      <c r="C30" s="23">
        <v>1</v>
      </c>
      <c r="D30" s="25">
        <f t="shared" si="0"/>
        <v>-92.8571428571429</v>
      </c>
      <c r="E30" s="1">
        <f t="shared" si="2"/>
        <v>0</v>
      </c>
      <c r="F30" s="26"/>
      <c r="G30" s="26"/>
      <c r="H30" s="26">
        <v>0</v>
      </c>
      <c r="I30" s="27">
        <f t="shared" si="3"/>
        <v>-100</v>
      </c>
      <c r="J30" s="26"/>
      <c r="K30" s="26"/>
      <c r="L30" s="26"/>
      <c r="N30" s="26"/>
      <c r="O30" s="28"/>
      <c r="P30" s="26"/>
      <c r="Q30" s="28"/>
      <c r="R30" s="26"/>
      <c r="S30" s="28"/>
      <c r="T30" s="26"/>
      <c r="U30" s="28"/>
      <c r="V30" s="26"/>
      <c r="W30" s="28"/>
      <c r="X30" s="26"/>
      <c r="Y30" s="28"/>
      <c r="Z30" s="26"/>
      <c r="AA30" s="28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25一般公共预算收入</vt:lpstr>
      <vt:lpstr>25一般公共预算支出</vt:lpstr>
      <vt:lpstr>26一般公共预算收入</vt:lpstr>
      <vt:lpstr>26一般公共预算支出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函数</cp:lastModifiedBy>
  <dcterms:created xsi:type="dcterms:W3CDTF">2014-01-02T13:07:00Z</dcterms:created>
  <cp:lastPrinted>2022-01-06T09:02:00Z</cp:lastPrinted>
  <dcterms:modified xsi:type="dcterms:W3CDTF">2026-04-02T03:26:52Z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