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 tabRatio="824" activeTab="3"/>
  </bookViews>
  <sheets>
    <sheet name="24一般公共预算收入" sheetId="90" r:id="rId1"/>
    <sheet name="24一般公共预算支出" sheetId="91" r:id="rId2"/>
    <sheet name="25一般公共预算收入" sheetId="92" r:id="rId3"/>
    <sheet name="25一般公共预算支出" sheetId="93" r:id="rId4"/>
  </sheets>
  <definedNames>
    <definedName name="_xlnm.Print_Area" localSheetId="0">'24一般公共预算收入'!$A$1:$F$30</definedName>
    <definedName name="_xlnm.Print_Area" localSheetId="1">'24一般公共预算支出'!$A$1:$F$31</definedName>
    <definedName name="_xlnm.Print_Area" localSheetId="2">'25一般公共预算收入'!$A$1:$F$30</definedName>
    <definedName name="_xlnm.Print_Area" localSheetId="3">'25一般公共预算支出'!$A$1:$D$30</definedName>
    <definedName name="_xlnm.Print_Titles" localSheetId="1">'24一般公共预算支出'!$2:$4</definedName>
    <definedName name="_xlnm.Print_Titles" localSheetId="3">'25一般公共预算支出'!$2:$4</definedName>
    <definedName name="地区名称" localSheetId="2">#REF!</definedName>
    <definedName name="地区名称" localSheetId="3">#REF!</definedName>
    <definedName name="地区名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<sst xmlns="http://schemas.openxmlformats.org/spreadsheetml/2006/main" count="146" uniqueCount="82">
  <si>
    <t xml:space="preserve"> 表01</t>
  </si>
  <si>
    <t>2024年高新区一般公共预算收入执行情况表</t>
  </si>
  <si>
    <t>单位：万元</t>
  </si>
  <si>
    <t>收入项目</t>
  </si>
  <si>
    <t>二〇二三年决算数</t>
  </si>
  <si>
    <t>二〇二四年</t>
  </si>
  <si>
    <t>二〇二四年执行数比
二〇二三年
决算数
增减％</t>
  </si>
  <si>
    <t>市人代会批准的预算数</t>
  </si>
  <si>
    <t>执行数</t>
  </si>
  <si>
    <t>执行数占
预算数％</t>
  </si>
  <si>
    <t>一般公共预算收入合计</t>
  </si>
  <si>
    <t>一、税收收入</t>
  </si>
  <si>
    <t>　　增值税</t>
  </si>
  <si>
    <t>　　企业所得税</t>
  </si>
  <si>
    <t>　　个人所得税</t>
  </si>
  <si>
    <t>　　资源税</t>
  </si>
  <si>
    <t>　　城市维护建设税</t>
  </si>
  <si>
    <t>　　房产税</t>
  </si>
  <si>
    <t>　　印花税</t>
  </si>
  <si>
    <t>　　城镇土地使用税</t>
  </si>
  <si>
    <t>　　土地增值税</t>
  </si>
  <si>
    <t>　　车船税</t>
  </si>
  <si>
    <t>　　耕地占用税</t>
  </si>
  <si>
    <t>　　契税</t>
  </si>
  <si>
    <t>　　环境保护税</t>
  </si>
  <si>
    <t>　　其他税收收入</t>
  </si>
  <si>
    <t>二、非税收入</t>
  </si>
  <si>
    <t>　　专项收入</t>
  </si>
  <si>
    <t>　　行政事业性收费收入</t>
  </si>
  <si>
    <t>　　罚没收入</t>
  </si>
  <si>
    <t>　　国有资本经营收入</t>
  </si>
  <si>
    <t>　　国有资源（资产）有偿使用收入</t>
  </si>
  <si>
    <t>　　捐赠收入</t>
  </si>
  <si>
    <t/>
  </si>
  <si>
    <t>　　政府住房基金收入</t>
  </si>
  <si>
    <t>　　其他收入</t>
  </si>
  <si>
    <t xml:space="preserve"> 表02</t>
  </si>
  <si>
    <t>2024年高新区一般公共预算支出执行情况表</t>
  </si>
  <si>
    <t>支出项目</t>
  </si>
  <si>
    <t>一般公共预算支出合计</t>
  </si>
  <si>
    <t>一般公共服务支出</t>
  </si>
  <si>
    <t>外交支出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</si>
  <si>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</si>
  <si>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</si>
  <si>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</si>
  <si>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</si>
  <si>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</si>
  <si>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</si>
  <si>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</si>
  <si>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</si>
  <si>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</si>
  <si>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</si>
  <si>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</si>
  <si>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</si>
  <si>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</si>
  <si>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</si>
  <si>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</si>
  <si>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</si>
  <si>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</si>
  <si>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</si>
  <si>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</si>
  <si>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</si>
  <si>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</si>
  <si>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债务付息支出</t>
  </si>
  <si>
    <t>债务发行费用支出</t>
  </si>
  <si>
    <t xml:space="preserve"> 表03</t>
  </si>
  <si>
    <t>2025年高新区一般公共预算收入安排情况表</t>
  </si>
  <si>
    <t>二〇二四年市人代会
批准的
预期目标</t>
  </si>
  <si>
    <t>二〇二四年执行数</t>
  </si>
  <si>
    <t>二〇二五年预算数</t>
  </si>
  <si>
    <t>二〇二五年预算数
与二〇二四年比较</t>
  </si>
  <si>
    <t>比预期目标
增减％</t>
  </si>
  <si>
    <t>比执行数
增减％</t>
  </si>
  <si>
    <t xml:space="preserve"> 表04</t>
  </si>
  <si>
    <t>2025年高新区一般公共预算支出安排情况表</t>
  </si>
  <si>
    <t>二〇二四年市人代会批准的预算数</t>
  </si>
  <si>
    <t>二〇二五年
预算数</t>
  </si>
  <si>
    <t>二〇二五年
预算数比
二〇二四年
预算数
增减％</t>
  </si>
  <si>
    <t>经费拨款</t>
  </si>
  <si>
    <t>提前下达</t>
  </si>
  <si>
    <t>结余结转</t>
  </si>
  <si>
    <t>资源勘探工业信息等支出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</si>
</sst>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#,##0.0"/>
    <numFmt numFmtId="178" formatCode="0.0_ ;[Red]\-0.0\ "/>
  </numFmts>
  <fonts count="34">
    <font>
      <sz val="12"/>
      <name val="宋体"/>
      <charset val="134"/>
    </font>
    <font>
      <sz val="13"/>
      <name val="仿宋_GB2312"/>
      <charset val="134"/>
    </font>
    <font>
      <sz val="12"/>
      <name val="方正小标宋简体"/>
      <charset val="134"/>
    </font>
    <font>
      <b/>
      <sz val="13"/>
      <name val="仿宋_GB2312"/>
      <charset val="134"/>
    </font>
    <font>
      <sz val="12"/>
      <name val="仿宋_GB2312"/>
      <charset val="134"/>
    </font>
    <font>
      <sz val="20"/>
      <name val="方正小标宋简体"/>
      <charset val="134"/>
    </font>
    <font>
      <sz val="9"/>
      <name val="方正小标宋简体"/>
      <charset val="134"/>
    </font>
    <font>
      <sz val="9"/>
      <name val="仿宋_GB2312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b/>
      <sz val="9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2"/>
      <name val="Times New Roman"/>
      <charset val="134"/>
    </font>
    <font>
      <sz val="11"/>
      <color indexed="17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5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8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11" fillId="0" borderId="0"/>
    <xf numFmtId="9" fontId="0" fillId="0" borderId="0" applyFont="0" applyFill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0" fillId="0" borderId="0"/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</cellStyleXfs>
  <cellXfs count="6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3" fillId="0" borderId="1" xfId="56" applyFont="1" applyBorder="1" applyAlignment="1">
      <alignment horizontal="distributed" vertical="center" wrapText="1" indent="2"/>
    </xf>
    <xf numFmtId="0" fontId="3" fillId="0" borderId="1" xfId="56" applyFont="1" applyBorder="1" applyAlignment="1">
      <alignment horizontal="distributed" vertical="center" wrapText="1"/>
    </xf>
    <xf numFmtId="0" fontId="3" fillId="0" borderId="1" xfId="56" applyFont="1" applyFill="1" applyBorder="1" applyAlignment="1">
      <alignment horizontal="distributed" vertical="center" wrapText="1"/>
    </xf>
    <xf numFmtId="0" fontId="3" fillId="0" borderId="1" xfId="0" applyFont="1" applyBorder="1" applyAlignment="1">
      <alignment horizontal="distributed" vertical="center" wrapText="1"/>
    </xf>
    <xf numFmtId="0" fontId="3" fillId="0" borderId="1" xfId="57" applyFont="1" applyBorder="1" applyAlignment="1">
      <alignment horizontal="distributed" vertical="center" indent="1"/>
    </xf>
    <xf numFmtId="3" fontId="3" fillId="2" borderId="1" xfId="57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right" vertical="center" shrinkToFit="1"/>
    </xf>
    <xf numFmtId="3" fontId="1" fillId="0" borderId="1" xfId="0" applyNumberFormat="1" applyFont="1" applyFill="1" applyBorder="1" applyAlignment="1">
      <alignment horizontal="right" vertical="center" shrinkToFit="1"/>
    </xf>
    <xf numFmtId="176" fontId="1" fillId="2" borderId="1" xfId="0" applyNumberFormat="1" applyFont="1" applyFill="1" applyBorder="1" applyAlignment="1">
      <alignment horizontal="right" vertical="center"/>
    </xf>
    <xf numFmtId="3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right" vertical="center"/>
    </xf>
    <xf numFmtId="177" fontId="1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3" fontId="1" fillId="3" borderId="0" xfId="0" applyNumberFormat="1" applyFont="1" applyFill="1" applyAlignment="1">
      <alignment vertical="center"/>
    </xf>
    <xf numFmtId="176" fontId="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right" vertical="center"/>
    </xf>
    <xf numFmtId="0" fontId="3" fillId="0" borderId="1" xfId="57" applyFont="1" applyBorder="1" applyAlignment="1">
      <alignment horizontal="distributed" vertical="center" wrapText="1" indent="2"/>
    </xf>
    <xf numFmtId="0" fontId="3" fillId="0" borderId="1" xfId="57" applyFont="1" applyBorder="1" applyAlignment="1">
      <alignment horizontal="distributed" vertical="center" wrapText="1"/>
    </xf>
    <xf numFmtId="0" fontId="3" fillId="0" borderId="1" xfId="57" applyFont="1" applyFill="1" applyBorder="1" applyAlignment="1">
      <alignment horizontal="distributed" vertical="center" wrapText="1"/>
    </xf>
    <xf numFmtId="0" fontId="3" fillId="0" borderId="3" xfId="57" applyFont="1" applyBorder="1" applyAlignment="1">
      <alignment horizontal="distributed" vertical="center" wrapText="1"/>
    </xf>
    <xf numFmtId="0" fontId="3" fillId="0" borderId="4" xfId="57" applyFont="1" applyBorder="1" applyAlignment="1">
      <alignment horizontal="distributed" vertical="center" wrapText="1"/>
    </xf>
    <xf numFmtId="3" fontId="3" fillId="4" borderId="1" xfId="57" applyNumberFormat="1" applyFont="1" applyFill="1" applyBorder="1" applyAlignment="1">
      <alignment vertical="center"/>
    </xf>
    <xf numFmtId="176" fontId="3" fillId="2" borderId="1" xfId="57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3" fontId="1" fillId="2" borderId="1" xfId="57" applyNumberFormat="1" applyFont="1" applyFill="1" applyBorder="1" applyAlignment="1">
      <alignment vertical="center"/>
    </xf>
    <xf numFmtId="176" fontId="1" fillId="2" borderId="1" xfId="57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3" fontId="1" fillId="0" borderId="1" xfId="57" applyNumberFormat="1" applyFont="1" applyFill="1" applyBorder="1" applyAlignment="1">
      <alignment vertical="center"/>
    </xf>
    <xf numFmtId="176" fontId="1" fillId="0" borderId="1" xfId="57" applyNumberFormat="1" applyFont="1" applyFill="1" applyBorder="1" applyAlignment="1">
      <alignment vertical="center"/>
    </xf>
    <xf numFmtId="3" fontId="1" fillId="0" borderId="1" xfId="57" applyNumberFormat="1" applyFont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shrinkToFit="1"/>
    </xf>
    <xf numFmtId="0" fontId="1" fillId="0" borderId="1" xfId="0" applyFont="1" applyBorder="1" applyAlignment="1">
      <alignment vertical="center" shrinkToFit="1"/>
    </xf>
    <xf numFmtId="1" fontId="3" fillId="0" borderId="0" xfId="0" applyNumberFormat="1" applyFont="1" applyAlignment="1">
      <alignment horizontal="center" vertical="center"/>
    </xf>
    <xf numFmtId="3" fontId="1" fillId="0" borderId="0" xfId="0" applyNumberFormat="1" applyFont="1" applyFill="1" applyAlignment="1">
      <alignment vertical="center"/>
    </xf>
    <xf numFmtId="0" fontId="3" fillId="0" borderId="5" xfId="57" applyFont="1" applyBorder="1" applyAlignment="1">
      <alignment horizontal="distributed" vertical="center" indent="2"/>
    </xf>
    <xf numFmtId="178" fontId="3" fillId="0" borderId="1" xfId="57" applyNumberFormat="1" applyFont="1" applyBorder="1" applyAlignment="1">
      <alignment horizontal="distributed" vertical="center" wrapText="1"/>
    </xf>
    <xf numFmtId="0" fontId="3" fillId="0" borderId="6" xfId="57" applyFont="1" applyBorder="1" applyAlignment="1">
      <alignment horizontal="distributed" vertical="center" indent="2"/>
    </xf>
    <xf numFmtId="3" fontId="3" fillId="2" borderId="1" xfId="0" applyNumberFormat="1" applyFont="1" applyFill="1" applyBorder="1" applyAlignment="1">
      <alignment horizontal="right" vertical="center" shrinkToFit="1"/>
    </xf>
    <xf numFmtId="3" fontId="3" fillId="0" borderId="1" xfId="57" applyNumberFormat="1" applyFont="1" applyFill="1" applyBorder="1" applyAlignment="1">
      <alignment vertical="center"/>
    </xf>
    <xf numFmtId="3" fontId="3" fillId="0" borderId="1" xfId="57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百分比 2" xfId="50"/>
    <cellStyle name="差_2016市本级国有资本经营预算收支表1" xfId="51"/>
    <cellStyle name="差_2016市本级国有资本经营预算收支表2" xfId="52"/>
    <cellStyle name="常规 2" xfId="53"/>
    <cellStyle name="常规 3" xfId="54"/>
    <cellStyle name="常规 4" xfId="55"/>
    <cellStyle name="常规_2003年3月月报" xfId="56"/>
    <cellStyle name="常规_2003年人大预算表（全省）" xfId="57"/>
    <cellStyle name="好_2016市本级国有资本经营预算收支表1" xfId="58"/>
    <cellStyle name="好_2016市本级国有资本经营预算收支表2" xfId="59"/>
  </cellStyles>
  <dxfs count="1">
    <dxf>
      <font>
        <color rgb="FFFF0000"/>
      </font>
      <fill>
        <patternFill patternType="none"/>
      </fill>
    </dxf>
  </dxfs>
  <tableStyles count="0" defaultTableStyle="TableStyleMedium9" defaultPivotStyle="PivotStyleLight16"/>
  <colors>
    <mruColors>
      <color rgb="004D4D4D"/>
      <color rgb="005F5F5F"/>
      <color rgb="00777777"/>
      <color rgb="0080808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>
    <pageSetUpPr fitToPage="1"/>
  </sheetPr>
  <dimension ref="A1:S30"/>
  <sheetViews>
    <sheetView showGridLines="0" view="pageBreakPreview" zoomScale="75" zoomScaleNormal="100" workbookViewId="0">
      <pane xSplit="1" ySplit="5" topLeftCell="B6" activePane="bottomRight" state="frozen"/>
      <selection/>
      <selection pane="topRight"/>
      <selection pane="bottomLeft"/>
      <selection pane="bottomRight" activeCell="D8" sqref="D8:D21"/>
    </sheetView>
  </sheetViews>
  <sheetFormatPr defaultColWidth="6.125" defaultRowHeight="14.25" customHeight="1"/>
  <cols>
    <col min="1" max="1" width="37.625" style="34" customWidth="1"/>
    <col min="2" max="6" width="12.125" style="34" customWidth="1"/>
    <col min="7" max="8" width="8.625" style="34" customWidth="1"/>
    <col min="9" max="18" width="6.125" style="34"/>
    <col min="19" max="19" width="7.25" style="34" customWidth="1"/>
    <col min="20" max="16384" width="6.125" style="34"/>
  </cols>
  <sheetData>
    <row r="1" s="62" customFormat="1" ht="39.95" customHeight="1" spans="1:1">
      <c r="A1" s="6" t="s">
        <v>0</v>
      </c>
    </row>
    <row r="2" s="30" customFormat="1" ht="30.95" customHeight="1" spans="1:6">
      <c r="A2" s="7" t="s">
        <v>1</v>
      </c>
      <c r="B2" s="7"/>
      <c r="C2" s="7"/>
      <c r="D2" s="7"/>
      <c r="E2" s="7"/>
      <c r="F2" s="7"/>
    </row>
    <row r="3" s="1" customFormat="1" ht="22.5" customHeight="1" spans="1:6">
      <c r="A3" s="35"/>
      <c r="D3" s="36" t="s">
        <v>2</v>
      </c>
      <c r="E3" s="36"/>
      <c r="F3" s="36"/>
    </row>
    <row r="4" s="63" customFormat="1" ht="31.9" customHeight="1" spans="1:6">
      <c r="A4" s="56" t="s">
        <v>3</v>
      </c>
      <c r="B4" s="38" t="s">
        <v>4</v>
      </c>
      <c r="C4" s="39" t="s">
        <v>5</v>
      </c>
      <c r="D4" s="39"/>
      <c r="E4" s="39"/>
      <c r="F4" s="57" t="s">
        <v>6</v>
      </c>
    </row>
    <row r="5" s="64" customFormat="1" ht="52.15" customHeight="1" spans="1:6">
      <c r="A5" s="58"/>
      <c r="B5" s="38"/>
      <c r="C5" s="38" t="s">
        <v>7</v>
      </c>
      <c r="D5" s="39" t="s">
        <v>8</v>
      </c>
      <c r="E5" s="57" t="s">
        <v>9</v>
      </c>
      <c r="F5" s="57"/>
    </row>
    <row r="6" s="34" customFormat="1" ht="22.5" customHeight="1" spans="1:6">
      <c r="A6" s="15" t="s">
        <v>10</v>
      </c>
      <c r="B6" s="16">
        <f>B7+B22</f>
        <v>35040</v>
      </c>
      <c r="C6" s="16">
        <f>C7+C22</f>
        <v>36290</v>
      </c>
      <c r="D6" s="42">
        <f>D7+D22</f>
        <v>31450</v>
      </c>
      <c r="E6" s="43">
        <f t="shared" ref="E6:E30" si="0">IF(AND(C6&gt;0,D6&gt;0)=TRUE,D6/C6*100,"")</f>
        <v>86.6629925599339</v>
      </c>
      <c r="F6" s="43">
        <f t="shared" ref="F6:F30" si="1">IF(AND(D6&gt;0,B6&gt;0)=TRUE,D6/B6*100-100,"")</f>
        <v>-10.2454337899543</v>
      </c>
    </row>
    <row r="7" s="34" customFormat="1" ht="22.5" customHeight="1" spans="1:6">
      <c r="A7" s="44" t="s">
        <v>11</v>
      </c>
      <c r="B7" s="45">
        <f>SUM(B8:B21)</f>
        <v>31363</v>
      </c>
      <c r="C7" s="45">
        <f>SUM(C8:C21)</f>
        <v>31500</v>
      </c>
      <c r="D7" s="45">
        <f>SUM(D8:D21)</f>
        <v>27640</v>
      </c>
      <c r="E7" s="46">
        <f t="shared" si="0"/>
        <v>87.7460317460317</v>
      </c>
      <c r="F7" s="46">
        <f t="shared" si="1"/>
        <v>-11.870675636897</v>
      </c>
    </row>
    <row r="8" s="34" customFormat="1" ht="22.5" customHeight="1" spans="1:6">
      <c r="A8" s="44" t="s">
        <v>12</v>
      </c>
      <c r="B8" s="45">
        <v>14555</v>
      </c>
      <c r="C8" s="50">
        <v>13265</v>
      </c>
      <c r="D8" s="50">
        <v>11891</v>
      </c>
      <c r="E8" s="46">
        <f t="shared" si="0"/>
        <v>89.6419148134188</v>
      </c>
      <c r="F8" s="46">
        <f t="shared" si="1"/>
        <v>-18.3029886636895</v>
      </c>
    </row>
    <row r="9" s="34" customFormat="1" ht="22.5" customHeight="1" spans="1:6">
      <c r="A9" s="44" t="s">
        <v>13</v>
      </c>
      <c r="B9" s="45">
        <v>3574</v>
      </c>
      <c r="C9" s="50">
        <v>3528</v>
      </c>
      <c r="D9" s="50">
        <v>3506</v>
      </c>
      <c r="E9" s="46">
        <f t="shared" si="0"/>
        <v>99.3764172335601</v>
      </c>
      <c r="F9" s="46">
        <f t="shared" si="1"/>
        <v>-1.90263010632344</v>
      </c>
    </row>
    <row r="10" s="34" customFormat="1" ht="22.5" customHeight="1" spans="1:6">
      <c r="A10" s="44" t="s">
        <v>14</v>
      </c>
      <c r="B10" s="45">
        <v>1969</v>
      </c>
      <c r="C10" s="50">
        <v>1967</v>
      </c>
      <c r="D10" s="50">
        <v>1228</v>
      </c>
      <c r="E10" s="46">
        <f t="shared" si="0"/>
        <v>62.4300965937977</v>
      </c>
      <c r="F10" s="46">
        <f t="shared" si="1"/>
        <v>-37.6333164042661</v>
      </c>
    </row>
    <row r="11" s="34" customFormat="1" ht="22.5" customHeight="1" spans="1:6">
      <c r="A11" s="44" t="s">
        <v>15</v>
      </c>
      <c r="B11" s="45"/>
      <c r="C11" s="50"/>
      <c r="D11" s="50"/>
      <c r="E11" s="46" t="str">
        <f t="shared" si="0"/>
        <v/>
      </c>
      <c r="F11" s="46" t="str">
        <f t="shared" si="1"/>
        <v/>
      </c>
    </row>
    <row r="12" s="34" customFormat="1" ht="22.5" customHeight="1" spans="1:6">
      <c r="A12" s="44" t="s">
        <v>16</v>
      </c>
      <c r="B12" s="45">
        <v>2603</v>
      </c>
      <c r="C12" s="50">
        <v>3400</v>
      </c>
      <c r="D12" s="50">
        <v>2799</v>
      </c>
      <c r="E12" s="46">
        <f t="shared" si="0"/>
        <v>82.3235294117647</v>
      </c>
      <c r="F12" s="46">
        <f t="shared" si="1"/>
        <v>7.52977333845564</v>
      </c>
    </row>
    <row r="13" s="34" customFormat="1" ht="22.5" customHeight="1" spans="1:6">
      <c r="A13" s="44" t="s">
        <v>17</v>
      </c>
      <c r="B13" s="45">
        <v>2313</v>
      </c>
      <c r="C13" s="50">
        <v>2790</v>
      </c>
      <c r="D13" s="50">
        <v>2259</v>
      </c>
      <c r="E13" s="46">
        <f t="shared" si="0"/>
        <v>80.9677419354839</v>
      </c>
      <c r="F13" s="46">
        <f t="shared" si="1"/>
        <v>-2.33463035019456</v>
      </c>
    </row>
    <row r="14" s="64" customFormat="1" ht="22.5" customHeight="1" spans="1:19">
      <c r="A14" s="44" t="s">
        <v>18</v>
      </c>
      <c r="B14" s="45">
        <v>1148</v>
      </c>
      <c r="C14" s="50">
        <v>1500</v>
      </c>
      <c r="D14" s="50">
        <v>2063</v>
      </c>
      <c r="E14" s="46">
        <f t="shared" si="0"/>
        <v>137.533333333333</v>
      </c>
      <c r="F14" s="46">
        <f t="shared" si="1"/>
        <v>79.7038327526132</v>
      </c>
      <c r="S14" s="34"/>
    </row>
    <row r="15" s="34" customFormat="1" ht="22.5" customHeight="1" spans="1:6">
      <c r="A15" s="44" t="s">
        <v>19</v>
      </c>
      <c r="B15" s="45">
        <v>4152</v>
      </c>
      <c r="C15" s="50">
        <v>4025</v>
      </c>
      <c r="D15" s="50">
        <v>3314</v>
      </c>
      <c r="E15" s="46">
        <f t="shared" si="0"/>
        <v>82.3354037267081</v>
      </c>
      <c r="F15" s="46">
        <f t="shared" si="1"/>
        <v>-20.1830443159923</v>
      </c>
    </row>
    <row r="16" s="34" customFormat="1" ht="22.5" customHeight="1" spans="1:6">
      <c r="A16" s="44" t="s">
        <v>20</v>
      </c>
      <c r="B16" s="45">
        <v>950</v>
      </c>
      <c r="C16" s="50">
        <v>925</v>
      </c>
      <c r="D16" s="50">
        <v>397</v>
      </c>
      <c r="E16" s="46">
        <f t="shared" si="0"/>
        <v>42.9189189189189</v>
      </c>
      <c r="F16" s="46">
        <f t="shared" si="1"/>
        <v>-58.2105263157895</v>
      </c>
    </row>
    <row r="17" s="34" customFormat="1" ht="22.5" customHeight="1" spans="1:6">
      <c r="A17" s="44" t="s">
        <v>21</v>
      </c>
      <c r="B17" s="45">
        <v>99</v>
      </c>
      <c r="C17" s="50">
        <v>100</v>
      </c>
      <c r="D17" s="50">
        <v>113</v>
      </c>
      <c r="E17" s="46">
        <f t="shared" si="0"/>
        <v>113</v>
      </c>
      <c r="F17" s="46">
        <f t="shared" si="1"/>
        <v>14.1414141414141</v>
      </c>
    </row>
    <row r="18" s="34" customFormat="1" ht="22.5" customHeight="1" spans="1:6">
      <c r="A18" s="44" t="s">
        <v>22</v>
      </c>
      <c r="B18" s="45"/>
      <c r="C18" s="50"/>
      <c r="D18" s="50">
        <v>70</v>
      </c>
      <c r="E18" s="46" t="str">
        <f t="shared" si="0"/>
        <v/>
      </c>
      <c r="F18" s="46" t="str">
        <f t="shared" si="1"/>
        <v/>
      </c>
    </row>
    <row r="19" s="34" customFormat="1" ht="22.5" customHeight="1" spans="1:6">
      <c r="A19" s="44" t="s">
        <v>23</v>
      </c>
      <c r="B19" s="45"/>
      <c r="C19" s="50"/>
      <c r="D19" s="50"/>
      <c r="E19" s="46" t="str">
        <f t="shared" si="0"/>
        <v/>
      </c>
      <c r="F19" s="46" t="str">
        <f t="shared" si="1"/>
        <v/>
      </c>
    </row>
    <row r="20" s="34" customFormat="1" ht="22.5" customHeight="1" spans="1:6">
      <c r="A20" s="44" t="s">
        <v>24</v>
      </c>
      <c r="B20" s="45"/>
      <c r="C20" s="50"/>
      <c r="D20" s="50"/>
      <c r="E20" s="46" t="str">
        <f t="shared" si="0"/>
        <v/>
      </c>
      <c r="F20" s="46" t="str">
        <f t="shared" si="1"/>
        <v/>
      </c>
    </row>
    <row r="21" s="34" customFormat="1" ht="22.5" customHeight="1" spans="1:6">
      <c r="A21" s="44" t="s">
        <v>25</v>
      </c>
      <c r="B21" s="45"/>
      <c r="C21" s="50"/>
      <c r="D21" s="50"/>
      <c r="E21" s="46" t="str">
        <f t="shared" si="0"/>
        <v/>
      </c>
      <c r="F21" s="46" t="str">
        <f t="shared" si="1"/>
        <v/>
      </c>
    </row>
    <row r="22" s="34" customFormat="1" ht="22.5" customHeight="1" spans="1:6">
      <c r="A22" s="44" t="s">
        <v>26</v>
      </c>
      <c r="B22" s="51">
        <f>SUM(B23:B30)</f>
        <v>3677</v>
      </c>
      <c r="C22" s="51">
        <f>SUM(C23:C30)</f>
        <v>4790</v>
      </c>
      <c r="D22" s="51">
        <f>SUM(D23:D30)</f>
        <v>3810</v>
      </c>
      <c r="E22" s="46">
        <f t="shared" si="0"/>
        <v>79.5407098121086</v>
      </c>
      <c r="F22" s="46">
        <f t="shared" si="1"/>
        <v>3.61707914060376</v>
      </c>
    </row>
    <row r="23" s="34" customFormat="1" ht="22.5" customHeight="1" spans="1:6">
      <c r="A23" s="44" t="s">
        <v>27</v>
      </c>
      <c r="B23" s="45">
        <v>1390</v>
      </c>
      <c r="C23" s="50">
        <v>1390</v>
      </c>
      <c r="D23" s="50">
        <v>1493</v>
      </c>
      <c r="E23" s="46">
        <f t="shared" si="0"/>
        <v>107.410071942446</v>
      </c>
      <c r="F23" s="46">
        <f t="shared" si="1"/>
        <v>7.41007194244605</v>
      </c>
    </row>
    <row r="24" s="34" customFormat="1" ht="22.5" customHeight="1" spans="1:6">
      <c r="A24" s="44" t="s">
        <v>28</v>
      </c>
      <c r="B24" s="45"/>
      <c r="C24" s="50"/>
      <c r="D24" s="50">
        <v>1</v>
      </c>
      <c r="E24" s="46" t="str">
        <f t="shared" si="0"/>
        <v/>
      </c>
      <c r="F24" s="46" t="str">
        <f t="shared" si="1"/>
        <v/>
      </c>
    </row>
    <row r="25" s="34" customFormat="1" ht="22.5" customHeight="1" spans="1:6">
      <c r="A25" s="44" t="s">
        <v>29</v>
      </c>
      <c r="B25" s="45">
        <v>54</v>
      </c>
      <c r="C25" s="50">
        <v>48</v>
      </c>
      <c r="D25" s="50">
        <v>30</v>
      </c>
      <c r="E25" s="46">
        <f t="shared" si="0"/>
        <v>62.5</v>
      </c>
      <c r="F25" s="46">
        <f t="shared" si="1"/>
        <v>-44.4444444444444</v>
      </c>
    </row>
    <row r="26" s="34" customFormat="1" ht="22.5" customHeight="1" spans="1:6">
      <c r="A26" s="53" t="s">
        <v>30</v>
      </c>
      <c r="B26" s="45">
        <v>848</v>
      </c>
      <c r="C26" s="50">
        <v>1978</v>
      </c>
      <c r="D26" s="50">
        <v>1553</v>
      </c>
      <c r="E26" s="46">
        <f t="shared" si="0"/>
        <v>78.5136501516684</v>
      </c>
      <c r="F26" s="46">
        <f t="shared" si="1"/>
        <v>83.1367924528302</v>
      </c>
    </row>
    <row r="27" s="34" customFormat="1" ht="22.5" customHeight="1" spans="1:6">
      <c r="A27" s="53" t="s">
        <v>31</v>
      </c>
      <c r="B27" s="45">
        <v>1385</v>
      </c>
      <c r="C27" s="50">
        <v>1374</v>
      </c>
      <c r="D27" s="50">
        <v>733</v>
      </c>
      <c r="E27" s="46">
        <f t="shared" si="0"/>
        <v>53.3478893740903</v>
      </c>
      <c r="F27" s="46">
        <f t="shared" si="1"/>
        <v>-47.0758122743682</v>
      </c>
    </row>
    <row r="28" s="34" customFormat="1" ht="22.5" customHeight="1" spans="1:6">
      <c r="A28" s="53" t="s">
        <v>32</v>
      </c>
      <c r="B28" s="45" t="s">
        <v>33</v>
      </c>
      <c r="C28" s="50"/>
      <c r="D28" s="50"/>
      <c r="E28" s="46" t="str">
        <f t="shared" si="0"/>
        <v/>
      </c>
      <c r="F28" s="46" t="str">
        <f t="shared" si="1"/>
        <v/>
      </c>
    </row>
    <row r="29" s="34" customFormat="1" ht="22.5" customHeight="1" spans="1:6">
      <c r="A29" s="53" t="s">
        <v>34</v>
      </c>
      <c r="B29" s="45" t="s">
        <v>33</v>
      </c>
      <c r="C29" s="50"/>
      <c r="D29" s="50"/>
      <c r="E29" s="46" t="str">
        <f t="shared" si="0"/>
        <v/>
      </c>
      <c r="F29" s="46" t="str">
        <f t="shared" si="1"/>
        <v/>
      </c>
    </row>
    <row r="30" s="34" customFormat="1" ht="22.5" customHeight="1" spans="1:6">
      <c r="A30" s="53" t="s">
        <v>35</v>
      </c>
      <c r="B30" s="45" t="s">
        <v>33</v>
      </c>
      <c r="C30" s="50"/>
      <c r="D30" s="50"/>
      <c r="E30" s="46" t="str">
        <f t="shared" si="0"/>
        <v/>
      </c>
      <c r="F30" s="46" t="str">
        <f t="shared" si="1"/>
        <v/>
      </c>
    </row>
  </sheetData>
  <mergeCells count="6">
    <mergeCell ref="A2:F2"/>
    <mergeCell ref="D3:F3"/>
    <mergeCell ref="C4:E4"/>
    <mergeCell ref="A4:A5"/>
    <mergeCell ref="B4:B5"/>
    <mergeCell ref="F4:F5"/>
  </mergeCells>
  <printOptions horizontalCentered="1"/>
  <pageMargins left="0.78740157480315" right="0.78740157480315" top="1.41732283464567" bottom="1.37795275590551" header="0" footer="0.984251968503937"/>
  <pageSetup paperSize="9" scale="81" fitToHeight="0" orientation="portrait" blackAndWhite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>
    <pageSetUpPr fitToPage="1"/>
  </sheetPr>
  <dimension ref="A1:N31"/>
  <sheetViews>
    <sheetView showGridLines="0" showZeros="0" view="pageBreakPreview" zoomScale="75" zoomScaleNormal="100" workbookViewId="0">
      <pane xSplit="1" ySplit="5" topLeftCell="B6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15.6"/>
  <cols>
    <col min="1" max="1" width="37.625" style="5" customWidth="1"/>
    <col min="2" max="6" width="12.125" style="5" customWidth="1"/>
    <col min="7" max="13" width="9" style="5"/>
    <col min="14" max="14" width="10.25" style="5" customWidth="1"/>
    <col min="15" max="16384" width="9" style="5"/>
  </cols>
  <sheetData>
    <row r="1" s="1" customFormat="1" ht="39.95" customHeight="1" spans="1:1">
      <c r="A1" s="6" t="s">
        <v>36</v>
      </c>
    </row>
    <row r="2" s="2" customFormat="1" ht="30.95" customHeight="1" spans="1:6">
      <c r="A2" s="7" t="s">
        <v>37</v>
      </c>
      <c r="B2" s="7"/>
      <c r="C2" s="7"/>
      <c r="D2" s="7"/>
      <c r="E2" s="7"/>
      <c r="F2" s="7"/>
    </row>
    <row r="3" s="1" customFormat="1" ht="22.5" customHeight="1" spans="1:6">
      <c r="A3" s="8"/>
      <c r="B3" s="9"/>
      <c r="C3" s="9"/>
      <c r="D3" s="10"/>
      <c r="F3" s="10" t="s">
        <v>2</v>
      </c>
    </row>
    <row r="4" s="3" customFormat="1" ht="31.9" customHeight="1" spans="1:6">
      <c r="A4" s="56" t="s">
        <v>38</v>
      </c>
      <c r="B4" s="38" t="s">
        <v>4</v>
      </c>
      <c r="C4" s="39" t="s">
        <v>5</v>
      </c>
      <c r="D4" s="39"/>
      <c r="E4" s="39"/>
      <c r="F4" s="57" t="s">
        <v>6</v>
      </c>
    </row>
    <row r="5" s="3" customFormat="1" ht="52.15" customHeight="1" spans="1:6">
      <c r="A5" s="58"/>
      <c r="B5" s="38"/>
      <c r="C5" s="38" t="s">
        <v>7</v>
      </c>
      <c r="D5" s="39" t="s">
        <v>8</v>
      </c>
      <c r="E5" s="57" t="s">
        <v>9</v>
      </c>
      <c r="F5" s="57"/>
    </row>
    <row r="6" s="4" customFormat="1" ht="22.5" customHeight="1" spans="1:6">
      <c r="A6" s="15" t="s">
        <v>39</v>
      </c>
      <c r="B6" s="59">
        <f>SUM(B7:B31)</f>
        <v>92847</v>
      </c>
      <c r="C6" s="60">
        <f>SUM(C7:C31)</f>
        <v>79051</v>
      </c>
      <c r="D6" s="61">
        <f>SUM(D7:D31)</f>
        <v>78888</v>
      </c>
      <c r="E6" s="17">
        <f t="shared" ref="E6:E31" si="0">IF(AND(C6&gt;0,D6&gt;0)=TRUE,D6/C6*100,"")</f>
        <v>99.7938039999494</v>
      </c>
      <c r="F6" s="17">
        <f t="shared" ref="F6:F31" si="1">IF(AND(D6&gt;0,B6&gt;0)=TRUE,D6/B6*100-100,"")</f>
        <v>-15.034411451097</v>
      </c>
    </row>
    <row r="7" s="1" customFormat="1" ht="22.5" customHeight="1" spans="1:14">
      <c r="A7" s="19" t="s">
        <v>40</v>
      </c>
      <c r="B7" s="20">
        <v>5792</v>
      </c>
      <c r="C7" s="20">
        <v>13346</v>
      </c>
      <c r="D7" s="20">
        <v>8684</v>
      </c>
      <c r="E7" s="22">
        <f t="shared" si="0"/>
        <v>65.0681852240372</v>
      </c>
      <c r="F7" s="22">
        <f t="shared" si="1"/>
        <v>49.9309392265193</v>
      </c>
      <c r="N7" s="4"/>
    </row>
    <row r="8" s="1" customFormat="1" ht="22.5" customHeight="1" spans="1:14">
      <c r="A8" s="19" t="s">
        <v>41</v>
      </c>
      <c r="B8" s="20"/>
      <c r="C8" s="20"/>
      <c r="D8" s="20"/>
      <c r="E8" s="22" t="str">
        <f t="shared" si="0"/>
        <v/>
      </c>
      <c r="F8" s="22" t="str">
        <f t="shared" si="1"/>
        <v/>
      </c>
      <c r="N8" s="4"/>
    </row>
    <row r="9" s="1" customFormat="1" ht="22.5" customHeight="1" spans="1:14">
      <c r="A9" s="19" t="s">
        <v>42</v>
      </c>
      <c r="B9" s="20">
        <v>875</v>
      </c>
      <c r="C9" s="20"/>
      <c r="D9" s="20"/>
      <c r="E9" s="22" t="str">
        <f t="shared" si="0"/>
        <v/>
      </c>
      <c r="F9" s="22" t="str">
        <f t="shared" si="1"/>
        <v/>
      </c>
      <c r="N9" s="4"/>
    </row>
    <row r="10" s="1" customFormat="1" ht="22.5" customHeight="1" spans="1:14">
      <c r="A10" s="19" t="s">
        <v>43</v>
      </c>
      <c r="B10" s="20">
        <v>437</v>
      </c>
      <c r="C10" s="20">
        <v>500</v>
      </c>
      <c r="D10" s="20">
        <v>271</v>
      </c>
      <c r="E10" s="22">
        <f t="shared" si="0"/>
        <v>54.2</v>
      </c>
      <c r="F10" s="22">
        <f t="shared" si="1"/>
        <v>-37.9862700228833</v>
      </c>
      <c r="N10" s="4"/>
    </row>
    <row r="11" s="1" customFormat="1" ht="22.5" customHeight="1" spans="1:14">
      <c r="A11" s="19" t="s">
        <v>44</v>
      </c>
      <c r="B11" s="20">
        <v>42</v>
      </c>
      <c r="C11" s="20">
        <v>56</v>
      </c>
      <c r="D11" s="21">
        <v>42</v>
      </c>
      <c r="E11" s="22">
        <f t="shared" si="0"/>
        <v>75</v>
      </c>
      <c r="F11" s="22">
        <f t="shared" si="1"/>
        <v>0</v>
      </c>
      <c r="N11" s="4"/>
    </row>
    <row r="12" s="1" customFormat="1" ht="22.5" customHeight="1" spans="1:14">
      <c r="A12" s="19" t="s">
        <v>45</v>
      </c>
      <c r="B12" s="20">
        <v>11427</v>
      </c>
      <c r="C12" s="20">
        <v>16850</v>
      </c>
      <c r="D12" s="21">
        <v>14121</v>
      </c>
      <c r="E12" s="22">
        <f t="shared" si="0"/>
        <v>83.8041543026706</v>
      </c>
      <c r="F12" s="22">
        <f t="shared" si="1"/>
        <v>23.5757416644789</v>
      </c>
      <c r="N12" s="4"/>
    </row>
    <row r="13" s="1" customFormat="1" ht="22.5" customHeight="1" spans="1:14">
      <c r="A13" s="19" t="s">
        <v>46</v>
      </c>
      <c r="B13" s="20">
        <v>22</v>
      </c>
      <c r="C13" s="20">
        <v>23</v>
      </c>
      <c r="D13" s="20">
        <v>12</v>
      </c>
      <c r="E13" s="22">
        <f t="shared" si="0"/>
        <v>52.1739130434783</v>
      </c>
      <c r="F13" s="22">
        <f t="shared" si="1"/>
        <v>-45.4545454545455</v>
      </c>
      <c r="N13" s="4"/>
    </row>
    <row r="14" s="1" customFormat="1" ht="22.5" customHeight="1" spans="1:14">
      <c r="A14" s="19" t="s">
        <v>47</v>
      </c>
      <c r="B14" s="20">
        <v>2337</v>
      </c>
      <c r="C14" s="20">
        <v>3475</v>
      </c>
      <c r="D14" s="20">
        <v>2107</v>
      </c>
      <c r="E14" s="22">
        <f t="shared" si="0"/>
        <v>60.6330935251799</v>
      </c>
      <c r="F14" s="22">
        <f t="shared" si="1"/>
        <v>-9.84167736414207</v>
      </c>
      <c r="N14" s="4"/>
    </row>
    <row r="15" s="1" customFormat="1" ht="22.5" customHeight="1" spans="1:14">
      <c r="A15" s="19" t="s">
        <v>48</v>
      </c>
      <c r="B15" s="20">
        <v>482</v>
      </c>
      <c r="C15" s="20">
        <v>485</v>
      </c>
      <c r="D15" s="20">
        <v>90</v>
      </c>
      <c r="E15" s="22">
        <f t="shared" si="0"/>
        <v>18.5567010309278</v>
      </c>
      <c r="F15" s="22">
        <f t="shared" si="1"/>
        <v>-81.3278008298755</v>
      </c>
      <c r="N15" s="4"/>
    </row>
    <row r="16" s="1" customFormat="1" ht="22.5" customHeight="1" spans="1:14">
      <c r="A16" s="19" t="s">
        <v>49</v>
      </c>
      <c r="B16" s="20">
        <v>3073</v>
      </c>
      <c r="C16" s="20">
        <v>2486</v>
      </c>
      <c r="D16" s="20">
        <v>3358</v>
      </c>
      <c r="E16" s="22">
        <f t="shared" si="0"/>
        <v>135.076427996782</v>
      </c>
      <c r="F16" s="22">
        <f t="shared" si="1"/>
        <v>9.27432476407419</v>
      </c>
      <c r="N16" s="4"/>
    </row>
    <row r="17" s="1" customFormat="1" ht="22.5" customHeight="1" spans="1:14">
      <c r="A17" s="19" t="s">
        <v>50</v>
      </c>
      <c r="B17" s="20">
        <v>40543</v>
      </c>
      <c r="C17" s="20">
        <v>23459</v>
      </c>
      <c r="D17" s="21">
        <v>30120</v>
      </c>
      <c r="E17" s="22">
        <f t="shared" si="0"/>
        <v>128.39421970246</v>
      </c>
      <c r="F17" s="22">
        <f t="shared" si="1"/>
        <v>-25.708507017241</v>
      </c>
      <c r="N17" s="4"/>
    </row>
    <row r="18" s="1" customFormat="1" ht="22.5" customHeight="1" spans="1:14">
      <c r="A18" s="19" t="s">
        <v>51</v>
      </c>
      <c r="B18" s="20">
        <v>579</v>
      </c>
      <c r="C18" s="20">
        <v>1464</v>
      </c>
      <c r="D18" s="20">
        <v>618</v>
      </c>
      <c r="E18" s="22">
        <f t="shared" si="0"/>
        <v>42.2131147540984</v>
      </c>
      <c r="F18" s="22">
        <f t="shared" si="1"/>
        <v>6.73575129533678</v>
      </c>
      <c r="N18" s="4"/>
    </row>
    <row r="19" s="1" customFormat="1" ht="22.5" customHeight="1" spans="1:14">
      <c r="A19" s="19" t="s">
        <v>52</v>
      </c>
      <c r="B19" s="20"/>
      <c r="C19" s="20"/>
      <c r="D19" s="20"/>
      <c r="E19" s="22" t="str">
        <f t="shared" si="0"/>
        <v/>
      </c>
      <c r="F19" s="22" t="str">
        <f t="shared" si="1"/>
        <v/>
      </c>
      <c r="N19" s="4"/>
    </row>
    <row r="20" s="1" customFormat="1" ht="22.5" customHeight="1" spans="1:14">
      <c r="A20" s="19" t="s">
        <v>53</v>
      </c>
      <c r="B20" s="20">
        <v>20710</v>
      </c>
      <c r="C20" s="20">
        <v>12305</v>
      </c>
      <c r="D20" s="20">
        <v>13348</v>
      </c>
      <c r="E20" s="22">
        <f t="shared" si="0"/>
        <v>108.476229175132</v>
      </c>
      <c r="F20" s="22">
        <f t="shared" si="1"/>
        <v>-35.5480444229841</v>
      </c>
      <c r="N20" s="4"/>
    </row>
    <row r="21" s="1" customFormat="1" ht="22.5" customHeight="1" spans="1:14">
      <c r="A21" s="19" t="s">
        <v>54</v>
      </c>
      <c r="B21" s="20">
        <v>941</v>
      </c>
      <c r="C21" s="20">
        <v>780</v>
      </c>
      <c r="D21" s="20">
        <v>350</v>
      </c>
      <c r="E21" s="22">
        <f t="shared" si="0"/>
        <v>44.8717948717949</v>
      </c>
      <c r="F21" s="22">
        <f t="shared" si="1"/>
        <v>-62.8055260361318</v>
      </c>
      <c r="N21" s="4"/>
    </row>
    <row r="22" s="1" customFormat="1" ht="22.5" customHeight="1" spans="1:14">
      <c r="A22" s="19" t="s">
        <v>55</v>
      </c>
      <c r="B22" s="20">
        <v>121</v>
      </c>
      <c r="C22" s="20">
        <v>155</v>
      </c>
      <c r="D22" s="20">
        <v>20</v>
      </c>
      <c r="E22" s="22">
        <f t="shared" si="0"/>
        <v>12.9032258064516</v>
      </c>
      <c r="F22" s="22">
        <f t="shared" si="1"/>
        <v>-83.4710743801653</v>
      </c>
      <c r="N22" s="4"/>
    </row>
    <row r="23" s="1" customFormat="1" ht="22.5" customHeight="1" spans="1:14">
      <c r="A23" s="19" t="s">
        <v>56</v>
      </c>
      <c r="B23" s="20"/>
      <c r="C23" s="20"/>
      <c r="D23" s="20"/>
      <c r="E23" s="22" t="str">
        <f t="shared" si="0"/>
        <v/>
      </c>
      <c r="F23" s="22" t="str">
        <f t="shared" si="1"/>
        <v/>
      </c>
      <c r="N23" s="4"/>
    </row>
    <row r="24" s="1" customFormat="1" ht="22.5" customHeight="1" spans="1:14">
      <c r="A24" s="19" t="s">
        <v>57</v>
      </c>
      <c r="B24" s="20">
        <v>7</v>
      </c>
      <c r="C24" s="20">
        <v>8</v>
      </c>
      <c r="D24" s="20">
        <v>8</v>
      </c>
      <c r="E24" s="22">
        <f t="shared" si="0"/>
        <v>100</v>
      </c>
      <c r="F24" s="22">
        <f t="shared" si="1"/>
        <v>14.2857142857143</v>
      </c>
      <c r="N24" s="4"/>
    </row>
    <row r="25" s="1" customFormat="1" ht="22.5" customHeight="1" spans="1:14">
      <c r="A25" s="19" t="s">
        <v>58</v>
      </c>
      <c r="B25" s="20">
        <v>2200</v>
      </c>
      <c r="C25" s="20">
        <v>492</v>
      </c>
      <c r="D25" s="20">
        <v>2749</v>
      </c>
      <c r="E25" s="22">
        <f t="shared" si="0"/>
        <v>558.739837398374</v>
      </c>
      <c r="F25" s="22">
        <f t="shared" si="1"/>
        <v>24.9545454545455</v>
      </c>
      <c r="N25" s="4"/>
    </row>
    <row r="26" s="1" customFormat="1" ht="22.5" customHeight="1" spans="1:14">
      <c r="A26" s="19" t="s">
        <v>59</v>
      </c>
      <c r="B26" s="20"/>
      <c r="C26" s="20"/>
      <c r="D26" s="20"/>
      <c r="E26" s="22" t="str">
        <f t="shared" si="0"/>
        <v/>
      </c>
      <c r="F26" s="22" t="str">
        <f t="shared" si="1"/>
        <v/>
      </c>
      <c r="N26" s="4"/>
    </row>
    <row r="27" s="1" customFormat="1" ht="22.5" customHeight="1" spans="1:14">
      <c r="A27" s="19" t="s">
        <v>60</v>
      </c>
      <c r="B27" s="20">
        <v>872</v>
      </c>
      <c r="C27" s="20">
        <v>800</v>
      </c>
      <c r="D27" s="20">
        <v>786</v>
      </c>
      <c r="E27" s="22">
        <f t="shared" si="0"/>
        <v>98.25</v>
      </c>
      <c r="F27" s="22">
        <f t="shared" si="1"/>
        <v>-9.86238532110092</v>
      </c>
      <c r="N27" s="4"/>
    </row>
    <row r="28" s="1" customFormat="1" ht="22.5" customHeight="1" spans="1:14">
      <c r="A28" s="19" t="s">
        <v>61</v>
      </c>
      <c r="B28" s="20"/>
      <c r="C28" s="20"/>
      <c r="D28" s="20"/>
      <c r="E28" s="22" t="str">
        <f t="shared" si="0"/>
        <v/>
      </c>
      <c r="F28" s="22" t="str">
        <f t="shared" si="1"/>
        <v/>
      </c>
      <c r="N28" s="4"/>
    </row>
    <row r="29" s="1" customFormat="1" ht="22.5" customHeight="1" spans="1:14">
      <c r="A29" s="19" t="s">
        <v>62</v>
      </c>
      <c r="B29" s="20">
        <v>25</v>
      </c>
      <c r="C29" s="20">
        <v>60</v>
      </c>
      <c r="D29" s="20"/>
      <c r="E29" s="22" t="str">
        <f t="shared" si="0"/>
        <v/>
      </c>
      <c r="F29" s="22" t="str">
        <f t="shared" si="1"/>
        <v/>
      </c>
      <c r="N29" s="4"/>
    </row>
    <row r="30" s="1" customFormat="1" ht="22.5" customHeight="1" spans="1:14">
      <c r="A30" s="19" t="s">
        <v>63</v>
      </c>
      <c r="B30" s="20">
        <v>2354</v>
      </c>
      <c r="C30" s="20">
        <v>2306</v>
      </c>
      <c r="D30" s="20">
        <v>2204</v>
      </c>
      <c r="E30" s="22">
        <f t="shared" si="0"/>
        <v>95.5767562879445</v>
      </c>
      <c r="F30" s="22">
        <f t="shared" si="1"/>
        <v>-6.37213254035683</v>
      </c>
      <c r="N30" s="4"/>
    </row>
    <row r="31" s="1" customFormat="1" ht="22.5" customHeight="1" spans="1:14">
      <c r="A31" s="19" t="s">
        <v>64</v>
      </c>
      <c r="B31" s="20">
        <v>8</v>
      </c>
      <c r="C31" s="20">
        <v>1</v>
      </c>
      <c r="D31" s="20"/>
      <c r="E31" s="22" t="str">
        <f t="shared" si="0"/>
        <v/>
      </c>
      <c r="F31" s="22" t="str">
        <f t="shared" si="1"/>
        <v/>
      </c>
      <c r="N31" s="4"/>
    </row>
  </sheetData>
  <mergeCells count="5">
    <mergeCell ref="A2:F2"/>
    <mergeCell ref="C4:E4"/>
    <mergeCell ref="A4:A5"/>
    <mergeCell ref="B4:B5"/>
    <mergeCell ref="F4:F5"/>
  </mergeCells>
  <printOptions horizontalCentered="1"/>
  <pageMargins left="0.78740157480315" right="0.78740157480315" top="1.41732283464567" bottom="1.37795275590551" header="0" footer="0.984251968503937"/>
  <pageSetup paperSize="9" scale="81" firstPageNumber="3" fitToHeight="0" orientation="portrait" blackAndWhite="1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>
    <pageSetUpPr fitToPage="1"/>
  </sheetPr>
  <dimension ref="A1:O30"/>
  <sheetViews>
    <sheetView showGridLines="0" view="pageBreakPreview" zoomScale="75" zoomScaleNormal="100" workbookViewId="0">
      <pane xSplit="1" ySplit="5" topLeftCell="B6" activePane="bottomRight" state="frozen"/>
      <selection/>
      <selection pane="topRight"/>
      <selection pane="bottomLeft"/>
      <selection pane="bottomRight" activeCell="C8" sqref="C8:C21"/>
    </sheetView>
  </sheetViews>
  <sheetFormatPr defaultColWidth="6.125" defaultRowHeight="14.25" customHeight="1"/>
  <cols>
    <col min="1" max="1" width="37.625" style="34" customWidth="1"/>
    <col min="2" max="6" width="12.125" style="34" customWidth="1"/>
    <col min="7" max="7" width="11.375" style="34" customWidth="1"/>
    <col min="8" max="8" width="8.625" style="34" customWidth="1"/>
    <col min="9" max="9" width="11.375" style="34" customWidth="1"/>
    <col min="10" max="10" width="10.875" style="34" customWidth="1"/>
    <col min="11" max="14" width="6.125" style="34"/>
    <col min="15" max="15" width="9.125" style="34" customWidth="1"/>
    <col min="16" max="16384" width="6.125" style="34"/>
  </cols>
  <sheetData>
    <row r="1" s="1" customFormat="1" ht="39.95" customHeight="1" spans="1:1">
      <c r="A1" s="6" t="s">
        <v>65</v>
      </c>
    </row>
    <row r="2" s="30" customFormat="1" ht="30.95" customHeight="1" spans="1:6">
      <c r="A2" s="7" t="s">
        <v>66</v>
      </c>
      <c r="B2" s="7"/>
      <c r="C2" s="7"/>
      <c r="D2" s="7"/>
      <c r="E2" s="7"/>
      <c r="F2" s="7"/>
    </row>
    <row r="3" s="1" customFormat="1" ht="22.5" customHeight="1" spans="1:6">
      <c r="A3" s="35"/>
      <c r="D3" s="36" t="s">
        <v>2</v>
      </c>
      <c r="E3" s="36"/>
      <c r="F3" s="36"/>
    </row>
    <row r="4" s="31" customFormat="1" ht="31.9" customHeight="1" spans="1:9">
      <c r="A4" s="37" t="s">
        <v>3</v>
      </c>
      <c r="B4" s="38" t="s">
        <v>67</v>
      </c>
      <c r="C4" s="39" t="s">
        <v>68</v>
      </c>
      <c r="D4" s="38" t="s">
        <v>69</v>
      </c>
      <c r="E4" s="40" t="s">
        <v>70</v>
      </c>
      <c r="F4" s="41"/>
      <c r="I4" s="54"/>
    </row>
    <row r="5" s="4" customFormat="1" ht="52.15" customHeight="1" spans="1:6">
      <c r="A5" s="37"/>
      <c r="B5" s="38"/>
      <c r="C5" s="39"/>
      <c r="D5" s="38"/>
      <c r="E5" s="38" t="s">
        <v>71</v>
      </c>
      <c r="F5" s="38" t="s">
        <v>72</v>
      </c>
    </row>
    <row r="6" s="1" customFormat="1" ht="22.5" customHeight="1" spans="1:10">
      <c r="A6" s="15" t="s">
        <v>10</v>
      </c>
      <c r="B6" s="16">
        <f>SUM(B7,B22)</f>
        <v>36290</v>
      </c>
      <c r="C6" s="42">
        <f>SUM(C7,C22)</f>
        <v>31450</v>
      </c>
      <c r="D6" s="16">
        <f>SUM(D7,D22)</f>
        <v>31832</v>
      </c>
      <c r="E6" s="43">
        <f t="shared" ref="E6:E30" si="0">IF(AND(D6&gt;0,B6&gt;0)=TRUE,D6/B6*100-100,"")</f>
        <v>-12.2843758611188</v>
      </c>
      <c r="F6" s="43">
        <f t="shared" ref="F6:F30" si="1">IF(AND(D6&gt;0,C6&gt;0)=TRUE,D6/C6*100-100,"")</f>
        <v>1.21462639109697</v>
      </c>
      <c r="I6" s="23"/>
      <c r="J6" s="23"/>
    </row>
    <row r="7" s="1" customFormat="1" ht="22.5" customHeight="1" spans="1:10">
      <c r="A7" s="44" t="s">
        <v>11</v>
      </c>
      <c r="B7" s="45">
        <f>SUM(B8:B21)</f>
        <v>31500</v>
      </c>
      <c r="C7" s="45">
        <f>SUM(C8:C21)</f>
        <v>27640</v>
      </c>
      <c r="D7" s="45">
        <f>SUM(D8:D21)</f>
        <v>28142</v>
      </c>
      <c r="E7" s="46">
        <f t="shared" si="0"/>
        <v>-10.6603174603175</v>
      </c>
      <c r="F7" s="46">
        <f t="shared" si="1"/>
        <v>1.81620839363241</v>
      </c>
      <c r="I7" s="23"/>
      <c r="J7" s="23"/>
    </row>
    <row r="8" s="32" customFormat="1" ht="22.5" customHeight="1" spans="1:10">
      <c r="A8" s="47" t="s">
        <v>12</v>
      </c>
      <c r="B8" s="48">
        <v>13265</v>
      </c>
      <c r="C8" s="48">
        <v>11891</v>
      </c>
      <c r="D8" s="48">
        <v>12826</v>
      </c>
      <c r="E8" s="49">
        <f t="shared" si="0"/>
        <v>-3.30946098756125</v>
      </c>
      <c r="F8" s="49">
        <f t="shared" si="1"/>
        <v>7.86308973172989</v>
      </c>
      <c r="I8" s="55"/>
      <c r="J8" s="55"/>
    </row>
    <row r="9" s="32" customFormat="1" ht="22.5" customHeight="1" spans="1:10">
      <c r="A9" s="47" t="s">
        <v>13</v>
      </c>
      <c r="B9" s="48">
        <v>3528</v>
      </c>
      <c r="C9" s="48">
        <v>3506</v>
      </c>
      <c r="D9" s="48">
        <v>3495</v>
      </c>
      <c r="E9" s="49">
        <f t="shared" si="0"/>
        <v>-0.935374149659864</v>
      </c>
      <c r="F9" s="49">
        <f t="shared" si="1"/>
        <v>-0.313747860810039</v>
      </c>
      <c r="I9" s="55"/>
      <c r="J9" s="55"/>
    </row>
    <row r="10" s="32" customFormat="1" ht="22.5" customHeight="1" spans="1:10">
      <c r="A10" s="47" t="s">
        <v>14</v>
      </c>
      <c r="B10" s="48">
        <v>1967</v>
      </c>
      <c r="C10" s="48">
        <v>1228</v>
      </c>
      <c r="D10" s="48">
        <v>1099</v>
      </c>
      <c r="E10" s="49">
        <f t="shared" si="0"/>
        <v>-44.1281138790036</v>
      </c>
      <c r="F10" s="49">
        <f t="shared" si="1"/>
        <v>-10.5048859934853</v>
      </c>
      <c r="I10" s="55"/>
      <c r="J10" s="55"/>
    </row>
    <row r="11" s="32" customFormat="1" ht="22.5" customHeight="1" spans="1:10">
      <c r="A11" s="47" t="s">
        <v>15</v>
      </c>
      <c r="B11" s="48"/>
      <c r="C11" s="48"/>
      <c r="D11" s="48">
        <v>0</v>
      </c>
      <c r="E11" s="49" t="str">
        <f t="shared" si="0"/>
        <v/>
      </c>
      <c r="F11" s="49" t="str">
        <f t="shared" si="1"/>
        <v/>
      </c>
      <c r="I11" s="55"/>
      <c r="J11" s="55"/>
    </row>
    <row r="12" s="32" customFormat="1" ht="22.5" customHeight="1" spans="1:10">
      <c r="A12" s="47" t="s">
        <v>16</v>
      </c>
      <c r="B12" s="48">
        <v>3400</v>
      </c>
      <c r="C12" s="48">
        <v>2799</v>
      </c>
      <c r="D12" s="48">
        <v>2556</v>
      </c>
      <c r="E12" s="49">
        <f t="shared" si="0"/>
        <v>-24.8235294117647</v>
      </c>
      <c r="F12" s="49">
        <f t="shared" si="1"/>
        <v>-8.68167202572347</v>
      </c>
      <c r="I12" s="55"/>
      <c r="J12" s="55"/>
    </row>
    <row r="13" s="32" customFormat="1" ht="22.5" customHeight="1" spans="1:10">
      <c r="A13" s="47" t="s">
        <v>17</v>
      </c>
      <c r="B13" s="48">
        <v>2790</v>
      </c>
      <c r="C13" s="48">
        <v>2259</v>
      </c>
      <c r="D13" s="48">
        <v>2256</v>
      </c>
      <c r="E13" s="49">
        <f t="shared" si="0"/>
        <v>-19.1397849462366</v>
      </c>
      <c r="F13" s="49">
        <f t="shared" si="1"/>
        <v>-0.132802124834001</v>
      </c>
      <c r="I13" s="55"/>
      <c r="J13" s="55"/>
    </row>
    <row r="14" s="32" customFormat="1" ht="22.5" customHeight="1" spans="1:10">
      <c r="A14" s="47" t="s">
        <v>18</v>
      </c>
      <c r="B14" s="48">
        <v>1500</v>
      </c>
      <c r="C14" s="48">
        <v>2063</v>
      </c>
      <c r="D14" s="48">
        <v>2033</v>
      </c>
      <c r="E14" s="49">
        <f t="shared" si="0"/>
        <v>35.5333333333333</v>
      </c>
      <c r="F14" s="49">
        <f t="shared" si="1"/>
        <v>-1.45419292292777</v>
      </c>
      <c r="I14" s="55"/>
      <c r="J14" s="55"/>
    </row>
    <row r="15" s="33" customFormat="1" ht="22.5" customHeight="1" spans="1:15">
      <c r="A15" s="47" t="s">
        <v>19</v>
      </c>
      <c r="B15" s="48">
        <v>4025</v>
      </c>
      <c r="C15" s="48">
        <v>3314</v>
      </c>
      <c r="D15" s="48">
        <v>3311</v>
      </c>
      <c r="E15" s="49">
        <f t="shared" si="0"/>
        <v>-17.7391304347826</v>
      </c>
      <c r="F15" s="49">
        <f t="shared" si="1"/>
        <v>-0.0905250452625239</v>
      </c>
      <c r="G15" s="32"/>
      <c r="I15" s="55"/>
      <c r="J15" s="55"/>
      <c r="O15" s="32"/>
    </row>
    <row r="16" s="32" customFormat="1" ht="22.5" customHeight="1" spans="1:10">
      <c r="A16" s="47" t="s">
        <v>20</v>
      </c>
      <c r="B16" s="48">
        <v>925</v>
      </c>
      <c r="C16" s="48">
        <v>397</v>
      </c>
      <c r="D16" s="48">
        <v>394</v>
      </c>
      <c r="E16" s="49">
        <f t="shared" si="0"/>
        <v>-57.4054054054054</v>
      </c>
      <c r="F16" s="49">
        <f t="shared" si="1"/>
        <v>-0.755667506297229</v>
      </c>
      <c r="I16" s="55"/>
      <c r="J16" s="55"/>
    </row>
    <row r="17" s="32" customFormat="1" ht="22.5" customHeight="1" spans="1:10">
      <c r="A17" s="47" t="s">
        <v>21</v>
      </c>
      <c r="B17" s="48">
        <v>100</v>
      </c>
      <c r="C17" s="48">
        <v>113</v>
      </c>
      <c r="D17" s="48">
        <v>102</v>
      </c>
      <c r="E17" s="49">
        <f t="shared" si="0"/>
        <v>2</v>
      </c>
      <c r="F17" s="49">
        <f t="shared" si="1"/>
        <v>-9.73451327433629</v>
      </c>
      <c r="I17" s="55"/>
      <c r="J17" s="55"/>
    </row>
    <row r="18" s="32" customFormat="1" ht="22.5" customHeight="1" spans="1:10">
      <c r="A18" s="47" t="s">
        <v>22</v>
      </c>
      <c r="B18" s="48"/>
      <c r="C18" s="48">
        <v>70</v>
      </c>
      <c r="D18" s="48">
        <v>70</v>
      </c>
      <c r="E18" s="49" t="str">
        <f t="shared" si="0"/>
        <v/>
      </c>
      <c r="F18" s="49">
        <f t="shared" si="1"/>
        <v>0</v>
      </c>
      <c r="I18" s="55"/>
      <c r="J18" s="55"/>
    </row>
    <row r="19" s="1" customFormat="1" ht="22.5" customHeight="1" spans="1:10">
      <c r="A19" s="44" t="s">
        <v>23</v>
      </c>
      <c r="B19" s="50"/>
      <c r="C19" s="50"/>
      <c r="D19" s="48"/>
      <c r="E19" s="49" t="str">
        <f t="shared" si="0"/>
        <v/>
      </c>
      <c r="F19" s="49" t="str">
        <f t="shared" si="1"/>
        <v/>
      </c>
      <c r="G19" s="32"/>
      <c r="I19" s="23"/>
      <c r="J19" s="23"/>
    </row>
    <row r="20" s="1" customFormat="1" ht="22.5" customHeight="1" spans="1:10">
      <c r="A20" s="44" t="s">
        <v>24</v>
      </c>
      <c r="B20" s="50"/>
      <c r="C20" s="50"/>
      <c r="D20" s="48"/>
      <c r="E20" s="49" t="str">
        <f t="shared" si="0"/>
        <v/>
      </c>
      <c r="F20" s="49" t="str">
        <f t="shared" si="1"/>
        <v/>
      </c>
      <c r="G20" s="32"/>
      <c r="I20" s="23"/>
      <c r="J20" s="23"/>
    </row>
    <row r="21" s="1" customFormat="1" ht="22.5" customHeight="1" spans="1:10">
      <c r="A21" s="44" t="s">
        <v>25</v>
      </c>
      <c r="B21" s="50"/>
      <c r="C21" s="50"/>
      <c r="D21" s="48"/>
      <c r="E21" s="49" t="str">
        <f t="shared" si="0"/>
        <v/>
      </c>
      <c r="F21" s="49" t="str">
        <f t="shared" si="1"/>
        <v/>
      </c>
      <c r="G21" s="32"/>
      <c r="I21" s="23"/>
      <c r="J21" s="23"/>
    </row>
    <row r="22" s="1" customFormat="1" ht="22.5" customHeight="1" spans="1:10">
      <c r="A22" s="44" t="s">
        <v>26</v>
      </c>
      <c r="B22" s="51">
        <f>SUM(B23:B30)</f>
        <v>4790</v>
      </c>
      <c r="C22" s="51">
        <f>SUM(C23:C30)</f>
        <v>3810</v>
      </c>
      <c r="D22" s="51">
        <f>SUM(D23:D30)</f>
        <v>3690</v>
      </c>
      <c r="E22" s="46">
        <f t="shared" si="0"/>
        <v>-22.964509394572</v>
      </c>
      <c r="F22" s="46">
        <f t="shared" si="1"/>
        <v>-3.14960629921261</v>
      </c>
      <c r="G22" s="23"/>
      <c r="I22" s="23"/>
      <c r="J22" s="23"/>
    </row>
    <row r="23" s="32" customFormat="1" ht="22.5" customHeight="1" spans="1:10">
      <c r="A23" s="47" t="s">
        <v>27</v>
      </c>
      <c r="B23" s="48">
        <v>1390</v>
      </c>
      <c r="C23" s="48">
        <v>1493</v>
      </c>
      <c r="D23" s="48">
        <v>1205</v>
      </c>
      <c r="E23" s="49">
        <f t="shared" si="0"/>
        <v>-13.3093525179856</v>
      </c>
      <c r="F23" s="49">
        <f t="shared" si="1"/>
        <v>-19.2900200937709</v>
      </c>
      <c r="I23" s="55"/>
      <c r="J23" s="55"/>
    </row>
    <row r="24" s="32" customFormat="1" ht="22.5" customHeight="1" spans="1:10">
      <c r="A24" s="47" t="s">
        <v>28</v>
      </c>
      <c r="B24" s="48"/>
      <c r="C24" s="48">
        <v>1</v>
      </c>
      <c r="D24" s="48">
        <v>1</v>
      </c>
      <c r="E24" s="49" t="str">
        <f t="shared" si="0"/>
        <v/>
      </c>
      <c r="F24" s="49">
        <f t="shared" si="1"/>
        <v>0</v>
      </c>
      <c r="I24" s="55"/>
      <c r="J24" s="55"/>
    </row>
    <row r="25" s="32" customFormat="1" ht="22.5" customHeight="1" spans="1:10">
      <c r="A25" s="47" t="s">
        <v>29</v>
      </c>
      <c r="B25" s="48">
        <v>48</v>
      </c>
      <c r="C25" s="48">
        <v>30</v>
      </c>
      <c r="D25" s="48">
        <v>28</v>
      </c>
      <c r="E25" s="49">
        <f t="shared" si="0"/>
        <v>-41.6666666666667</v>
      </c>
      <c r="F25" s="49">
        <f t="shared" si="1"/>
        <v>-6.66666666666667</v>
      </c>
      <c r="I25" s="55"/>
      <c r="J25" s="55"/>
    </row>
    <row r="26" s="32" customFormat="1" ht="22.5" customHeight="1" spans="1:10">
      <c r="A26" s="52" t="s">
        <v>30</v>
      </c>
      <c r="B26" s="48">
        <v>1978</v>
      </c>
      <c r="C26" s="48">
        <v>1553</v>
      </c>
      <c r="D26" s="48">
        <v>1734</v>
      </c>
      <c r="E26" s="49">
        <f t="shared" si="0"/>
        <v>-12.3356926188069</v>
      </c>
      <c r="F26" s="49">
        <f t="shared" si="1"/>
        <v>11.6548615582743</v>
      </c>
      <c r="I26" s="55"/>
      <c r="J26" s="55"/>
    </row>
    <row r="27" s="32" customFormat="1" ht="22.5" customHeight="1" spans="1:10">
      <c r="A27" s="52" t="s">
        <v>31</v>
      </c>
      <c r="B27" s="48">
        <v>1374</v>
      </c>
      <c r="C27" s="48">
        <v>733</v>
      </c>
      <c r="D27" s="48">
        <v>722</v>
      </c>
      <c r="E27" s="49">
        <f t="shared" si="0"/>
        <v>-47.45269286754</v>
      </c>
      <c r="F27" s="49">
        <f t="shared" si="1"/>
        <v>-1.5006821282401</v>
      </c>
      <c r="I27" s="55"/>
      <c r="J27" s="55"/>
    </row>
    <row r="28" s="32" customFormat="1" ht="22.5" customHeight="1" spans="1:10">
      <c r="A28" s="52" t="s">
        <v>32</v>
      </c>
      <c r="B28" s="48"/>
      <c r="C28" s="48"/>
      <c r="D28" s="48"/>
      <c r="E28" s="49" t="str">
        <f t="shared" si="0"/>
        <v/>
      </c>
      <c r="F28" s="49" t="str">
        <f t="shared" si="1"/>
        <v/>
      </c>
      <c r="I28" s="55"/>
      <c r="J28" s="55"/>
    </row>
    <row r="29" s="32" customFormat="1" ht="22.5" customHeight="1" spans="1:10">
      <c r="A29" s="52" t="s">
        <v>34</v>
      </c>
      <c r="B29" s="48"/>
      <c r="C29" s="48"/>
      <c r="D29" s="48"/>
      <c r="E29" s="49" t="str">
        <f t="shared" si="0"/>
        <v/>
      </c>
      <c r="F29" s="49" t="str">
        <f t="shared" si="1"/>
        <v/>
      </c>
      <c r="I29" s="55"/>
      <c r="J29" s="55"/>
    </row>
    <row r="30" s="1" customFormat="1" ht="22.5" customHeight="1" spans="1:10">
      <c r="A30" s="53" t="s">
        <v>35</v>
      </c>
      <c r="B30" s="50"/>
      <c r="C30" s="50"/>
      <c r="D30" s="48"/>
      <c r="E30" s="49" t="str">
        <f t="shared" si="0"/>
        <v/>
      </c>
      <c r="F30" s="49" t="str">
        <f t="shared" si="1"/>
        <v/>
      </c>
      <c r="I30" s="23"/>
      <c r="J30" s="23"/>
    </row>
  </sheetData>
  <mergeCells count="7">
    <mergeCell ref="A2:F2"/>
    <mergeCell ref="D3:F3"/>
    <mergeCell ref="E4:F4"/>
    <mergeCell ref="A4:A5"/>
    <mergeCell ref="B4:B5"/>
    <mergeCell ref="C4:C5"/>
    <mergeCell ref="D4:D5"/>
  </mergeCells>
  <printOptions horizontalCentered="1"/>
  <pageMargins left="0.78740157480315" right="0.78740157480315" top="1.41732283464567" bottom="1.37795275590551" header="0" footer="0.984251968503937"/>
  <pageSetup paperSize="9" scale="81" fitToHeight="0" orientation="portrait" blackAndWhite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>
    <pageSetUpPr fitToPage="1"/>
  </sheetPr>
  <dimension ref="A1:AB30"/>
  <sheetViews>
    <sheetView showGridLines="0" showZeros="0" tabSelected="1" view="pageBreakPreview" zoomScale="75" zoomScaleNormal="100" workbookViewId="0">
      <pane xSplit="1" ySplit="4" topLeftCell="B15" activePane="bottomRight" state="frozen"/>
      <selection/>
      <selection pane="topRight"/>
      <selection pane="bottomLeft"/>
      <selection pane="bottomRight" activeCell="C19" sqref="C19"/>
    </sheetView>
  </sheetViews>
  <sheetFormatPr defaultColWidth="9" defaultRowHeight="15.6"/>
  <cols>
    <col min="1" max="1" width="37.625" style="5" customWidth="1"/>
    <col min="2" max="2" width="20.875" style="5" customWidth="1"/>
    <col min="3" max="3" width="19.75" style="5" customWidth="1"/>
    <col min="4" max="4" width="19.875" style="5" customWidth="1"/>
    <col min="5" max="9" width="10.25" style="5" hidden="1" customWidth="1"/>
    <col min="10" max="10" width="10.25" style="5" customWidth="1"/>
    <col min="11" max="12" width="9.125" style="5" customWidth="1"/>
    <col min="13" max="13" width="9" style="5"/>
    <col min="14" max="14" width="10.25" style="5" customWidth="1"/>
    <col min="15" max="15" width="9" style="5"/>
    <col min="16" max="16" width="10.25" style="5" customWidth="1"/>
    <col min="17" max="17" width="9" style="5"/>
    <col min="18" max="18" width="10.25" style="5" customWidth="1"/>
    <col min="19" max="19" width="9" style="5"/>
    <col min="20" max="20" width="10.25" style="5" customWidth="1"/>
    <col min="21" max="21" width="9" style="5"/>
    <col min="22" max="22" width="10.25" style="5" customWidth="1"/>
    <col min="23" max="16384" width="9" style="5"/>
  </cols>
  <sheetData>
    <row r="1" s="1" customFormat="1" ht="39.95" customHeight="1" spans="1:1">
      <c r="A1" s="6" t="s">
        <v>73</v>
      </c>
    </row>
    <row r="2" s="2" customFormat="1" ht="30.6" customHeight="1" spans="1:4">
      <c r="A2" s="7" t="s">
        <v>74</v>
      </c>
      <c r="B2" s="7"/>
      <c r="C2" s="7"/>
      <c r="D2" s="7"/>
    </row>
    <row r="3" s="1" customFormat="1" ht="22.5" customHeight="1" spans="1:4">
      <c r="A3" s="8"/>
      <c r="B3" s="9"/>
      <c r="C3" s="9"/>
      <c r="D3" s="10" t="s">
        <v>2</v>
      </c>
    </row>
    <row r="4" s="3" customFormat="1" ht="84" customHeight="1" spans="1:8">
      <c r="A4" s="11" t="s">
        <v>38</v>
      </c>
      <c r="B4" s="12" t="s">
        <v>75</v>
      </c>
      <c r="C4" s="13" t="s">
        <v>76</v>
      </c>
      <c r="D4" s="14" t="s">
        <v>77</v>
      </c>
      <c r="F4" s="3" t="s">
        <v>78</v>
      </c>
      <c r="G4" s="3" t="s">
        <v>79</v>
      </c>
      <c r="H4" s="3" t="s">
        <v>80</v>
      </c>
    </row>
    <row r="5" s="4" customFormat="1" ht="22.5" customHeight="1" spans="1:28">
      <c r="A5" s="15" t="s">
        <v>39</v>
      </c>
      <c r="B5" s="16">
        <f>SUM(B6:B30)</f>
        <v>79051</v>
      </c>
      <c r="C5" s="16">
        <f>SUM(C6:C30)</f>
        <v>61353</v>
      </c>
      <c r="D5" s="17">
        <f t="shared" ref="D5:D30" si="0">IF(AND(C5&gt;0,B5&gt;0),C5/B5*100-100,"")</f>
        <v>-22.3880785821811</v>
      </c>
      <c r="E5" s="18">
        <f>SUM(F5:H5)</f>
        <v>681393</v>
      </c>
      <c r="F5" s="18">
        <f t="shared" ref="F5:H5" si="1">SUM(F6:F30)</f>
        <v>576461</v>
      </c>
      <c r="G5" s="18">
        <f t="shared" si="1"/>
        <v>44932</v>
      </c>
      <c r="H5" s="18">
        <f t="shared" si="1"/>
        <v>60000</v>
      </c>
      <c r="I5" s="24">
        <f>E5/B5*100-100</f>
        <v>761.966325536679</v>
      </c>
      <c r="J5" s="18"/>
      <c r="K5" s="18"/>
      <c r="L5" s="18"/>
      <c r="N5" s="18"/>
      <c r="O5" s="25"/>
      <c r="P5" s="18"/>
      <c r="Q5" s="29"/>
      <c r="R5" s="18"/>
      <c r="S5" s="29"/>
      <c r="T5" s="18"/>
      <c r="U5" s="29"/>
      <c r="V5" s="18"/>
      <c r="W5" s="29"/>
      <c r="X5" s="18"/>
      <c r="Y5" s="29"/>
      <c r="Z5" s="18"/>
      <c r="AA5" s="29"/>
      <c r="AB5" s="18" t="s">
        <v>33</v>
      </c>
    </row>
    <row r="6" s="1" customFormat="1" ht="22.5" customHeight="1" spans="1:27">
      <c r="A6" s="19" t="s">
        <v>40</v>
      </c>
      <c r="B6" s="20">
        <v>13346</v>
      </c>
      <c r="C6" s="21">
        <v>10388</v>
      </c>
      <c r="D6" s="22">
        <f t="shared" si="0"/>
        <v>-22.1639442529597</v>
      </c>
      <c r="E6" s="1">
        <f t="shared" ref="E6:E30" si="2">SUM(F6:H6)</f>
        <v>50546</v>
      </c>
      <c r="F6" s="23">
        <v>39089</v>
      </c>
      <c r="G6" s="23">
        <v>457</v>
      </c>
      <c r="H6" s="23">
        <v>11000</v>
      </c>
      <c r="I6" s="26">
        <f t="shared" ref="I6:I30" si="3">E6/B6*100-100</f>
        <v>278.735201558519</v>
      </c>
      <c r="J6" s="23"/>
      <c r="K6" s="23"/>
      <c r="L6" s="23"/>
      <c r="N6" s="23"/>
      <c r="O6" s="27"/>
      <c r="P6" s="23"/>
      <c r="Q6" s="27"/>
      <c r="R6" s="23"/>
      <c r="S6" s="27"/>
      <c r="T6" s="23"/>
      <c r="U6" s="27"/>
      <c r="V6" s="23"/>
      <c r="W6" s="27"/>
      <c r="X6" s="23"/>
      <c r="Y6" s="27"/>
      <c r="Z6" s="23"/>
      <c r="AA6" s="27"/>
    </row>
    <row r="7" s="1" customFormat="1" ht="22.5" customHeight="1" spans="1:27">
      <c r="A7" s="19" t="s">
        <v>41</v>
      </c>
      <c r="B7" s="20"/>
      <c r="C7" s="21"/>
      <c r="D7" s="22" t="str">
        <f t="shared" si="0"/>
        <v/>
      </c>
      <c r="E7" s="1">
        <f t="shared" si="2"/>
        <v>0</v>
      </c>
      <c r="F7" s="23"/>
      <c r="G7" s="23"/>
      <c r="H7" s="23"/>
      <c r="I7" s="26" t="e">
        <f t="shared" si="3"/>
        <v>#DIV/0!</v>
      </c>
      <c r="J7" s="23"/>
      <c r="K7" s="23"/>
      <c r="L7" s="23"/>
      <c r="N7" s="23"/>
      <c r="O7" s="27"/>
      <c r="P7" s="23"/>
      <c r="Q7" s="27"/>
      <c r="R7" s="23"/>
      <c r="S7" s="27"/>
      <c r="T7" s="23"/>
      <c r="U7" s="27"/>
      <c r="V7" s="23"/>
      <c r="W7" s="27"/>
      <c r="X7" s="23"/>
      <c r="Y7" s="27"/>
      <c r="Z7" s="23"/>
      <c r="AA7" s="27"/>
    </row>
    <row r="8" s="1" customFormat="1" ht="22.5" customHeight="1" spans="1:27">
      <c r="A8" s="19" t="s">
        <v>42</v>
      </c>
      <c r="B8" s="20"/>
      <c r="C8" s="21">
        <v>500</v>
      </c>
      <c r="D8" s="22" t="str">
        <f t="shared" si="0"/>
        <v/>
      </c>
      <c r="E8" s="1">
        <f t="shared" si="2"/>
        <v>3502</v>
      </c>
      <c r="F8" s="23">
        <v>3502</v>
      </c>
      <c r="G8" s="23"/>
      <c r="H8" s="23"/>
      <c r="I8" s="26" t="e">
        <f t="shared" si="3"/>
        <v>#DIV/0!</v>
      </c>
      <c r="J8" s="23"/>
      <c r="K8" s="23"/>
      <c r="L8" s="23"/>
      <c r="N8" s="23"/>
      <c r="O8" s="27"/>
      <c r="P8" s="23"/>
      <c r="Q8" s="27"/>
      <c r="R8" s="23"/>
      <c r="S8" s="27"/>
      <c r="T8" s="23"/>
      <c r="U8" s="27"/>
      <c r="V8" s="23"/>
      <c r="W8" s="27"/>
      <c r="X8" s="23"/>
      <c r="Y8" s="27"/>
      <c r="Z8" s="23"/>
      <c r="AA8" s="27"/>
    </row>
    <row r="9" s="1" customFormat="1" ht="22.5" customHeight="1" spans="1:27">
      <c r="A9" s="19" t="s">
        <v>43</v>
      </c>
      <c r="B9" s="20">
        <v>500</v>
      </c>
      <c r="C9" s="21">
        <v>500</v>
      </c>
      <c r="D9" s="22">
        <f t="shared" si="0"/>
        <v>0</v>
      </c>
      <c r="E9" s="1">
        <f t="shared" si="2"/>
        <v>58846</v>
      </c>
      <c r="F9" s="23">
        <v>43846</v>
      </c>
      <c r="G9" s="23"/>
      <c r="H9" s="23">
        <v>15000</v>
      </c>
      <c r="I9" s="26">
        <f t="shared" si="3"/>
        <v>11669.2</v>
      </c>
      <c r="J9" s="23"/>
      <c r="K9" s="23"/>
      <c r="L9" s="23"/>
      <c r="N9" s="23"/>
      <c r="O9" s="27"/>
      <c r="P9" s="23"/>
      <c r="Q9" s="27"/>
      <c r="R9" s="23"/>
      <c r="S9" s="27"/>
      <c r="T9" s="23"/>
      <c r="U9" s="27"/>
      <c r="V9" s="23"/>
      <c r="W9" s="27"/>
      <c r="X9" s="23"/>
      <c r="Y9" s="27"/>
      <c r="Z9" s="23"/>
      <c r="AA9" s="27"/>
    </row>
    <row r="10" s="1" customFormat="1" ht="22.5" customHeight="1" spans="1:27">
      <c r="A10" s="19" t="s">
        <v>44</v>
      </c>
      <c r="B10" s="20">
        <v>56</v>
      </c>
      <c r="C10" s="21">
        <v>56</v>
      </c>
      <c r="D10" s="22">
        <f t="shared" si="0"/>
        <v>0</v>
      </c>
      <c r="E10" s="1">
        <f t="shared" si="2"/>
        <v>109887</v>
      </c>
      <c r="F10" s="23">
        <v>52877</v>
      </c>
      <c r="G10" s="23">
        <v>5010</v>
      </c>
      <c r="H10" s="23">
        <v>52000</v>
      </c>
      <c r="I10" s="26">
        <f t="shared" si="3"/>
        <v>196126.785714286</v>
      </c>
      <c r="J10" s="23"/>
      <c r="K10" s="23"/>
      <c r="L10" s="23"/>
      <c r="N10" s="23"/>
      <c r="O10" s="27"/>
      <c r="P10" s="23"/>
      <c r="Q10" s="27"/>
      <c r="R10" s="23"/>
      <c r="S10" s="27"/>
      <c r="T10" s="23"/>
      <c r="U10" s="27"/>
      <c r="V10" s="23"/>
      <c r="W10" s="27"/>
      <c r="X10" s="23"/>
      <c r="Y10" s="27"/>
      <c r="Z10" s="23"/>
      <c r="AA10" s="27"/>
    </row>
    <row r="11" s="1" customFormat="1" ht="22.5" customHeight="1" spans="1:27">
      <c r="A11" s="19" t="s">
        <v>45</v>
      </c>
      <c r="B11" s="20">
        <v>16850</v>
      </c>
      <c r="C11" s="21">
        <v>12960</v>
      </c>
      <c r="D11" s="22">
        <f t="shared" si="0"/>
        <v>-23.0860534124629</v>
      </c>
      <c r="E11" s="1">
        <f t="shared" si="2"/>
        <v>22942</v>
      </c>
      <c r="F11" s="23">
        <v>4942</v>
      </c>
      <c r="G11" s="23"/>
      <c r="H11" s="23">
        <v>18000</v>
      </c>
      <c r="I11" s="26">
        <f t="shared" si="3"/>
        <v>36.1543026706231</v>
      </c>
      <c r="J11" s="23"/>
      <c r="K11" s="23"/>
      <c r="L11" s="23"/>
      <c r="N11" s="23"/>
      <c r="O11" s="27"/>
      <c r="P11" s="23"/>
      <c r="Q11" s="27"/>
      <c r="R11" s="28"/>
      <c r="S11" s="27"/>
      <c r="T11" s="23"/>
      <c r="U11" s="27"/>
      <c r="V11" s="23"/>
      <c r="W11" s="27"/>
      <c r="X11" s="23"/>
      <c r="Y11" s="27"/>
      <c r="Z11" s="23"/>
      <c r="AA11" s="27"/>
    </row>
    <row r="12" s="1" customFormat="1" ht="22.5" customHeight="1" spans="1:27">
      <c r="A12" s="19" t="s">
        <v>46</v>
      </c>
      <c r="B12" s="20">
        <v>23</v>
      </c>
      <c r="C12" s="21">
        <v>25</v>
      </c>
      <c r="D12" s="22">
        <f t="shared" si="0"/>
        <v>8.69565217391303</v>
      </c>
      <c r="E12" s="1">
        <f t="shared" si="2"/>
        <v>27138</v>
      </c>
      <c r="F12" s="23">
        <v>12138</v>
      </c>
      <c r="G12" s="23"/>
      <c r="H12" s="23">
        <v>15000</v>
      </c>
      <c r="I12" s="26">
        <f t="shared" si="3"/>
        <v>117891.304347826</v>
      </c>
      <c r="J12" s="23"/>
      <c r="K12" s="23"/>
      <c r="L12" s="28"/>
      <c r="N12" s="23"/>
      <c r="O12" s="27"/>
      <c r="P12" s="23"/>
      <c r="Q12" s="27"/>
      <c r="R12" s="23"/>
      <c r="S12" s="27"/>
      <c r="T12" s="23"/>
      <c r="U12" s="27"/>
      <c r="V12" s="23"/>
      <c r="W12" s="27"/>
      <c r="X12" s="23"/>
      <c r="Y12" s="27"/>
      <c r="Z12" s="23"/>
      <c r="AA12" s="27"/>
    </row>
    <row r="13" s="1" customFormat="1" ht="22.5" customHeight="1" spans="1:27">
      <c r="A13" s="19" t="s">
        <v>47</v>
      </c>
      <c r="B13" s="20">
        <v>3475</v>
      </c>
      <c r="C13" s="21">
        <v>3243</v>
      </c>
      <c r="D13" s="22">
        <f t="shared" si="0"/>
        <v>-6.67625899280576</v>
      </c>
      <c r="E13" s="1">
        <f t="shared" si="2"/>
        <v>69955</v>
      </c>
      <c r="F13" s="23">
        <v>57050</v>
      </c>
      <c r="G13" s="23">
        <v>12905</v>
      </c>
      <c r="H13" s="23"/>
      <c r="I13" s="26">
        <f t="shared" si="3"/>
        <v>1913.09352517986</v>
      </c>
      <c r="J13" s="23"/>
      <c r="K13" s="23"/>
      <c r="L13" s="23"/>
      <c r="N13" s="23"/>
      <c r="O13" s="27"/>
      <c r="P13" s="23"/>
      <c r="Q13" s="27"/>
      <c r="R13" s="23"/>
      <c r="S13" s="27"/>
      <c r="T13" s="23"/>
      <c r="U13" s="27"/>
      <c r="V13" s="23"/>
      <c r="W13" s="27"/>
      <c r="X13" s="23"/>
      <c r="Y13" s="27"/>
      <c r="Z13" s="23"/>
      <c r="AA13" s="27"/>
    </row>
    <row r="14" s="1" customFormat="1" ht="22.5" customHeight="1" spans="1:27">
      <c r="A14" s="19" t="s">
        <v>48</v>
      </c>
      <c r="B14" s="20">
        <v>485</v>
      </c>
      <c r="C14" s="21">
        <v>445</v>
      </c>
      <c r="D14" s="22">
        <f t="shared" si="0"/>
        <v>-8.24742268041237</v>
      </c>
      <c r="E14" s="1">
        <f t="shared" si="2"/>
        <v>71573</v>
      </c>
      <c r="F14" s="23">
        <v>44417</v>
      </c>
      <c r="G14" s="23">
        <v>2156</v>
      </c>
      <c r="H14" s="23">
        <v>25000</v>
      </c>
      <c r="I14" s="26">
        <f t="shared" si="3"/>
        <v>14657.3195876289</v>
      </c>
      <c r="J14" s="23"/>
      <c r="K14" s="23"/>
      <c r="L14" s="23"/>
      <c r="N14" s="23"/>
      <c r="O14" s="27"/>
      <c r="P14" s="23"/>
      <c r="Q14" s="27"/>
      <c r="R14" s="23"/>
      <c r="S14" s="27"/>
      <c r="T14" s="23"/>
      <c r="U14" s="27"/>
      <c r="V14" s="23"/>
      <c r="W14" s="27"/>
      <c r="X14" s="23"/>
      <c r="Y14" s="27"/>
      <c r="Z14" s="23"/>
      <c r="AA14" s="27"/>
    </row>
    <row r="15" s="1" customFormat="1" ht="22.5" customHeight="1" spans="1:27">
      <c r="A15" s="19" t="s">
        <v>49</v>
      </c>
      <c r="B15" s="20">
        <v>2486</v>
      </c>
      <c r="C15" s="21">
        <v>2486</v>
      </c>
      <c r="D15" s="22">
        <f t="shared" si="0"/>
        <v>0</v>
      </c>
      <c r="E15" s="1">
        <f t="shared" si="2"/>
        <v>18627</v>
      </c>
      <c r="F15" s="23">
        <v>12168</v>
      </c>
      <c r="G15" s="23">
        <v>1459</v>
      </c>
      <c r="H15" s="23">
        <v>5000</v>
      </c>
      <c r="I15" s="26">
        <f t="shared" si="3"/>
        <v>649.275945293644</v>
      </c>
      <c r="J15" s="23"/>
      <c r="K15" s="23"/>
      <c r="L15" s="23"/>
      <c r="N15" s="23"/>
      <c r="O15" s="27"/>
      <c r="P15" s="23"/>
      <c r="Q15" s="27"/>
      <c r="R15" s="23"/>
      <c r="S15" s="27"/>
      <c r="T15" s="23"/>
      <c r="U15" s="27"/>
      <c r="V15" s="23"/>
      <c r="W15" s="27"/>
      <c r="X15" s="23"/>
      <c r="Y15" s="27"/>
      <c r="Z15" s="23"/>
      <c r="AA15" s="27"/>
    </row>
    <row r="16" s="1" customFormat="1" ht="22.5" customHeight="1" spans="1:27">
      <c r="A16" s="19" t="s">
        <v>50</v>
      </c>
      <c r="B16" s="20">
        <v>23459</v>
      </c>
      <c r="C16" s="21">
        <v>13583</v>
      </c>
      <c r="D16" s="22">
        <f t="shared" si="0"/>
        <v>-42.0989812012447</v>
      </c>
      <c r="E16" s="1">
        <f t="shared" si="2"/>
        <v>69363</v>
      </c>
      <c r="F16" s="23">
        <v>45077</v>
      </c>
      <c r="G16" s="23">
        <v>1486</v>
      </c>
      <c r="H16" s="23">
        <v>22800</v>
      </c>
      <c r="I16" s="26">
        <f t="shared" si="3"/>
        <v>195.677565113602</v>
      </c>
      <c r="J16" s="23"/>
      <c r="K16" s="23"/>
      <c r="L16" s="23"/>
      <c r="N16" s="23"/>
      <c r="O16" s="27"/>
      <c r="P16" s="23"/>
      <c r="Q16" s="27"/>
      <c r="R16" s="23"/>
      <c r="S16" s="27"/>
      <c r="T16" s="23"/>
      <c r="U16" s="27"/>
      <c r="V16" s="23"/>
      <c r="W16" s="27"/>
      <c r="X16" s="23"/>
      <c r="Y16" s="27"/>
      <c r="Z16" s="23"/>
      <c r="AA16" s="27"/>
    </row>
    <row r="17" s="1" customFormat="1" ht="22.5" customHeight="1" spans="1:27">
      <c r="A17" s="19" t="s">
        <v>51</v>
      </c>
      <c r="B17" s="20">
        <v>1464</v>
      </c>
      <c r="C17" s="21">
        <v>800</v>
      </c>
      <c r="D17" s="22">
        <f t="shared" si="0"/>
        <v>-45.3551912568306</v>
      </c>
      <c r="E17" s="1">
        <f t="shared" si="2"/>
        <v>37519</v>
      </c>
      <c r="F17" s="23">
        <v>11839</v>
      </c>
      <c r="G17" s="23">
        <v>7680</v>
      </c>
      <c r="H17" s="23">
        <v>18000</v>
      </c>
      <c r="I17" s="26">
        <f t="shared" si="3"/>
        <v>2462.77322404372</v>
      </c>
      <c r="J17" s="23"/>
      <c r="K17" s="23"/>
      <c r="L17" s="23"/>
      <c r="N17" s="23"/>
      <c r="O17" s="27"/>
      <c r="P17" s="23"/>
      <c r="Q17" s="27"/>
      <c r="R17" s="23"/>
      <c r="S17" s="27"/>
      <c r="T17" s="23"/>
      <c r="U17" s="27"/>
      <c r="V17" s="23"/>
      <c r="W17" s="27"/>
      <c r="X17" s="23"/>
      <c r="Y17" s="27"/>
      <c r="Z17" s="23"/>
      <c r="AA17" s="27"/>
    </row>
    <row r="18" s="1" customFormat="1" ht="22.5" customHeight="1" spans="1:27">
      <c r="A18" s="19" t="s">
        <v>52</v>
      </c>
      <c r="B18" s="20"/>
      <c r="C18" s="21"/>
      <c r="D18" s="22" t="str">
        <f t="shared" si="0"/>
        <v/>
      </c>
      <c r="E18" s="1">
        <f t="shared" si="2"/>
        <v>22654</v>
      </c>
      <c r="F18" s="23">
        <v>14654</v>
      </c>
      <c r="G18" s="23"/>
      <c r="H18" s="23">
        <v>8000</v>
      </c>
      <c r="I18" s="26" t="e">
        <f t="shared" si="3"/>
        <v>#DIV/0!</v>
      </c>
      <c r="J18" s="23"/>
      <c r="K18" s="23"/>
      <c r="L18" s="23"/>
      <c r="N18" s="23"/>
      <c r="O18" s="27"/>
      <c r="P18" s="23"/>
      <c r="Q18" s="27"/>
      <c r="R18" s="23"/>
      <c r="S18" s="27"/>
      <c r="T18" s="23"/>
      <c r="U18" s="27"/>
      <c r="V18" s="23"/>
      <c r="W18" s="27"/>
      <c r="X18" s="23"/>
      <c r="Y18" s="27"/>
      <c r="Z18" s="23"/>
      <c r="AA18" s="27"/>
    </row>
    <row r="19" s="1" customFormat="1" ht="22.5" customHeight="1" spans="1:27">
      <c r="A19" s="19" t="s">
        <v>81</v>
      </c>
      <c r="B19" s="20">
        <v>12305</v>
      </c>
      <c r="C19" s="21">
        <v>10268</v>
      </c>
      <c r="D19" s="22">
        <f t="shared" si="0"/>
        <v>-16.5542462413653</v>
      </c>
      <c r="E19" s="1">
        <f t="shared" si="2"/>
        <v>22607</v>
      </c>
      <c r="F19" s="23">
        <v>6607</v>
      </c>
      <c r="G19" s="23"/>
      <c r="H19" s="23">
        <v>16000</v>
      </c>
      <c r="I19" s="26">
        <f t="shared" si="3"/>
        <v>83.7220642015441</v>
      </c>
      <c r="J19" s="23"/>
      <c r="K19" s="28"/>
      <c r="L19" s="23"/>
      <c r="N19" s="23"/>
      <c r="O19" s="27"/>
      <c r="P19" s="23"/>
      <c r="Q19" s="27"/>
      <c r="R19" s="23"/>
      <c r="S19" s="27"/>
      <c r="T19" s="23"/>
      <c r="U19" s="27"/>
      <c r="V19" s="23"/>
      <c r="W19" s="27"/>
      <c r="X19" s="23"/>
      <c r="Y19" s="27"/>
      <c r="Z19" s="23"/>
      <c r="AA19" s="27"/>
    </row>
    <row r="20" s="1" customFormat="1" ht="22.5" customHeight="1" spans="1:27">
      <c r="A20" s="19" t="s">
        <v>54</v>
      </c>
      <c r="B20" s="20">
        <v>780</v>
      </c>
      <c r="C20" s="20">
        <v>740</v>
      </c>
      <c r="D20" s="22">
        <f t="shared" si="0"/>
        <v>-5.12820512820514</v>
      </c>
      <c r="E20" s="1">
        <f t="shared" si="2"/>
        <v>2218</v>
      </c>
      <c r="F20" s="23">
        <v>1548</v>
      </c>
      <c r="G20" s="23">
        <v>670</v>
      </c>
      <c r="H20" s="23"/>
      <c r="I20" s="26">
        <f t="shared" si="3"/>
        <v>184.358974358974</v>
      </c>
      <c r="J20" s="23"/>
      <c r="K20" s="23"/>
      <c r="L20" s="23"/>
      <c r="N20" s="23"/>
      <c r="O20" s="27"/>
      <c r="P20" s="23"/>
      <c r="Q20" s="27"/>
      <c r="R20" s="23"/>
      <c r="S20" s="27"/>
      <c r="T20" s="23"/>
      <c r="U20" s="27"/>
      <c r="V20" s="23"/>
      <c r="W20" s="27"/>
      <c r="X20" s="23"/>
      <c r="Y20" s="27"/>
      <c r="Z20" s="23"/>
      <c r="AA20" s="27"/>
    </row>
    <row r="21" s="1" customFormat="1" ht="22.5" customHeight="1" spans="1:27">
      <c r="A21" s="19" t="s">
        <v>55</v>
      </c>
      <c r="B21" s="20">
        <v>155</v>
      </c>
      <c r="C21" s="20">
        <v>131</v>
      </c>
      <c r="D21" s="22">
        <f t="shared" si="0"/>
        <v>-15.4838709677419</v>
      </c>
      <c r="E21" s="1">
        <f t="shared" si="2"/>
        <v>500</v>
      </c>
      <c r="F21" s="23">
        <v>500</v>
      </c>
      <c r="G21" s="23"/>
      <c r="H21" s="23"/>
      <c r="I21" s="26">
        <f t="shared" si="3"/>
        <v>222.58064516129</v>
      </c>
      <c r="J21" s="23"/>
      <c r="K21" s="23"/>
      <c r="L21" s="23"/>
      <c r="N21" s="23"/>
      <c r="O21" s="27"/>
      <c r="P21" s="23"/>
      <c r="Q21" s="27"/>
      <c r="R21" s="23"/>
      <c r="S21" s="27"/>
      <c r="T21" s="23"/>
      <c r="U21" s="27"/>
      <c r="V21" s="23"/>
      <c r="W21" s="27"/>
      <c r="X21" s="23"/>
      <c r="Y21" s="27"/>
      <c r="Z21" s="23"/>
      <c r="AA21" s="27"/>
    </row>
    <row r="22" s="1" customFormat="1" ht="22.5" customHeight="1" spans="1:27">
      <c r="A22" s="19" t="s">
        <v>56</v>
      </c>
      <c r="B22" s="20"/>
      <c r="C22" s="20"/>
      <c r="D22" s="22" t="str">
        <f t="shared" si="0"/>
        <v/>
      </c>
      <c r="E22" s="1">
        <f t="shared" si="2"/>
        <v>0</v>
      </c>
      <c r="F22" s="23"/>
      <c r="G22" s="23"/>
      <c r="H22" s="23"/>
      <c r="I22" s="26" t="e">
        <f t="shared" si="3"/>
        <v>#DIV/0!</v>
      </c>
      <c r="J22" s="23"/>
      <c r="K22" s="23"/>
      <c r="L22" s="23"/>
      <c r="N22" s="23"/>
      <c r="O22" s="27"/>
      <c r="P22" s="23"/>
      <c r="Q22" s="27"/>
      <c r="R22" s="23"/>
      <c r="S22" s="27"/>
      <c r="T22" s="23"/>
      <c r="U22" s="27"/>
      <c r="V22" s="23"/>
      <c r="W22" s="27"/>
      <c r="X22" s="23"/>
      <c r="Y22" s="27"/>
      <c r="Z22" s="23"/>
      <c r="AA22" s="27"/>
    </row>
    <row r="23" s="1" customFormat="1" ht="22.5" customHeight="1" spans="1:27">
      <c r="A23" s="19" t="s">
        <v>57</v>
      </c>
      <c r="B23" s="20">
        <v>8</v>
      </c>
      <c r="C23" s="20">
        <v>8</v>
      </c>
      <c r="D23" s="22">
        <f t="shared" si="0"/>
        <v>0</v>
      </c>
      <c r="E23" s="1">
        <f t="shared" si="2"/>
        <v>15365</v>
      </c>
      <c r="F23" s="23">
        <v>6365</v>
      </c>
      <c r="G23" s="23"/>
      <c r="H23" s="23">
        <v>9000</v>
      </c>
      <c r="I23" s="26">
        <f t="shared" si="3"/>
        <v>191962.5</v>
      </c>
      <c r="J23" s="23"/>
      <c r="K23" s="23"/>
      <c r="L23" s="23"/>
      <c r="N23" s="23"/>
      <c r="O23" s="27"/>
      <c r="P23" s="23"/>
      <c r="Q23" s="27"/>
      <c r="R23" s="23"/>
      <c r="S23" s="27"/>
      <c r="T23" s="23"/>
      <c r="U23" s="27"/>
      <c r="V23" s="23"/>
      <c r="W23" s="27"/>
      <c r="X23" s="23"/>
      <c r="Y23" s="27"/>
      <c r="Z23" s="23"/>
      <c r="AA23" s="27"/>
    </row>
    <row r="24" s="1" customFormat="1" ht="22.5" customHeight="1" spans="1:27">
      <c r="A24" s="19" t="s">
        <v>58</v>
      </c>
      <c r="B24" s="20">
        <v>492</v>
      </c>
      <c r="C24" s="20">
        <v>1580</v>
      </c>
      <c r="D24" s="22">
        <f t="shared" si="0"/>
        <v>221.138211382114</v>
      </c>
      <c r="E24" s="1">
        <f t="shared" si="2"/>
        <v>25969</v>
      </c>
      <c r="F24" s="23">
        <v>12875</v>
      </c>
      <c r="G24" s="23">
        <v>13094</v>
      </c>
      <c r="H24" s="23"/>
      <c r="I24" s="26">
        <f t="shared" si="3"/>
        <v>5178.25203252032</v>
      </c>
      <c r="J24" s="23"/>
      <c r="K24" s="23"/>
      <c r="L24" s="23"/>
      <c r="N24" s="23"/>
      <c r="O24" s="27"/>
      <c r="P24" s="23"/>
      <c r="Q24" s="27"/>
      <c r="R24" s="23"/>
      <c r="S24" s="27"/>
      <c r="T24" s="23"/>
      <c r="U24" s="27"/>
      <c r="V24" s="23"/>
      <c r="W24" s="27"/>
      <c r="X24" s="23"/>
      <c r="Y24" s="27"/>
      <c r="Z24" s="23"/>
      <c r="AA24" s="27"/>
    </row>
    <row r="25" s="1" customFormat="1" ht="22.5" customHeight="1" spans="1:27">
      <c r="A25" s="19" t="s">
        <v>59</v>
      </c>
      <c r="B25" s="20"/>
      <c r="C25" s="20"/>
      <c r="D25" s="22" t="str">
        <f t="shared" si="0"/>
        <v/>
      </c>
      <c r="E25" s="1">
        <f t="shared" si="2"/>
        <v>1420</v>
      </c>
      <c r="F25" s="23">
        <v>20</v>
      </c>
      <c r="G25" s="23"/>
      <c r="H25" s="23">
        <v>1400</v>
      </c>
      <c r="I25" s="26" t="e">
        <f t="shared" si="3"/>
        <v>#DIV/0!</v>
      </c>
      <c r="J25" s="23"/>
      <c r="K25" s="23"/>
      <c r="L25" s="23"/>
      <c r="N25" s="23"/>
      <c r="O25" s="27"/>
      <c r="P25" s="23"/>
      <c r="Q25" s="27"/>
      <c r="R25" s="23"/>
      <c r="S25" s="27"/>
      <c r="T25" s="23"/>
      <c r="U25" s="27"/>
      <c r="V25" s="23"/>
      <c r="W25" s="27"/>
      <c r="X25" s="23"/>
      <c r="Y25" s="27"/>
      <c r="Z25" s="23"/>
      <c r="AA25" s="27"/>
    </row>
    <row r="26" s="1" customFormat="1" ht="22.5" customHeight="1" spans="1:27">
      <c r="A26" s="19" t="s">
        <v>60</v>
      </c>
      <c r="B26" s="20">
        <v>800</v>
      </c>
      <c r="C26" s="20">
        <v>956</v>
      </c>
      <c r="D26" s="22">
        <f t="shared" si="0"/>
        <v>19.5</v>
      </c>
      <c r="E26" s="1">
        <f t="shared" si="2"/>
        <v>4786</v>
      </c>
      <c r="F26" s="23">
        <v>3986</v>
      </c>
      <c r="G26" s="23"/>
      <c r="H26" s="23">
        <v>800</v>
      </c>
      <c r="I26" s="26">
        <f t="shared" si="3"/>
        <v>498.25</v>
      </c>
      <c r="J26" s="23"/>
      <c r="K26" s="23"/>
      <c r="L26" s="23"/>
      <c r="N26" s="23"/>
      <c r="O26" s="27"/>
      <c r="P26" s="23"/>
      <c r="Q26" s="27"/>
      <c r="R26" s="23"/>
      <c r="S26" s="27"/>
      <c r="T26" s="23"/>
      <c r="U26" s="27"/>
      <c r="V26" s="23"/>
      <c r="W26" s="27"/>
      <c r="X26" s="23"/>
      <c r="Y26" s="27"/>
      <c r="Z26" s="23"/>
      <c r="AA26" s="27"/>
    </row>
    <row r="27" s="1" customFormat="1" ht="22.5" customHeight="1" spans="1:27">
      <c r="A27" s="19" t="s">
        <v>61</v>
      </c>
      <c r="B27" s="20"/>
      <c r="C27" s="20">
        <v>614</v>
      </c>
      <c r="D27" s="22" t="str">
        <f t="shared" si="0"/>
        <v/>
      </c>
      <c r="E27" s="1">
        <f t="shared" si="2"/>
        <v>7000</v>
      </c>
      <c r="F27" s="23">
        <v>7000</v>
      </c>
      <c r="G27" s="23"/>
      <c r="H27" s="23"/>
      <c r="I27" s="26" t="e">
        <f t="shared" si="3"/>
        <v>#DIV/0!</v>
      </c>
      <c r="J27" s="23"/>
      <c r="K27" s="23"/>
      <c r="L27" s="23"/>
      <c r="N27" s="23"/>
      <c r="O27" s="27"/>
      <c r="P27" s="23"/>
      <c r="Q27" s="27"/>
      <c r="R27" s="23"/>
      <c r="S27" s="27"/>
      <c r="T27" s="23"/>
      <c r="U27" s="27"/>
      <c r="V27" s="23"/>
      <c r="W27" s="27"/>
      <c r="X27" s="23"/>
      <c r="Y27" s="27"/>
      <c r="Z27" s="23"/>
      <c r="AA27" s="27"/>
    </row>
    <row r="28" s="1" customFormat="1" ht="22.5" customHeight="1" spans="1:27">
      <c r="A28" s="19" t="s">
        <v>62</v>
      </c>
      <c r="B28" s="20">
        <v>60</v>
      </c>
      <c r="C28" s="20">
        <v>60</v>
      </c>
      <c r="D28" s="22">
        <f t="shared" si="0"/>
        <v>0</v>
      </c>
      <c r="E28" s="1">
        <f t="shared" si="2"/>
        <v>4148</v>
      </c>
      <c r="F28" s="23">
        <v>161133</v>
      </c>
      <c r="G28" s="23">
        <v>15</v>
      </c>
      <c r="H28" s="23">
        <v>-157000</v>
      </c>
      <c r="I28" s="26">
        <f t="shared" si="3"/>
        <v>6813.33333333333</v>
      </c>
      <c r="J28" s="23"/>
      <c r="K28" s="23"/>
      <c r="L28" s="23"/>
      <c r="N28" s="23"/>
      <c r="O28" s="27"/>
      <c r="P28" s="23"/>
      <c r="Q28" s="27"/>
      <c r="R28" s="23"/>
      <c r="S28" s="27"/>
      <c r="T28" s="23"/>
      <c r="U28" s="27"/>
      <c r="V28" s="23"/>
      <c r="W28" s="27"/>
      <c r="X28" s="23"/>
      <c r="Y28" s="27"/>
      <c r="Z28" s="23"/>
      <c r="AA28" s="27"/>
    </row>
    <row r="29" s="1" customFormat="1" ht="22.5" customHeight="1" spans="1:27">
      <c r="A29" s="19" t="s">
        <v>63</v>
      </c>
      <c r="B29" s="20">
        <v>2306</v>
      </c>
      <c r="C29" s="20">
        <v>1996</v>
      </c>
      <c r="D29" s="22">
        <f t="shared" si="0"/>
        <v>-13.4431916738942</v>
      </c>
      <c r="E29" s="1">
        <f t="shared" si="2"/>
        <v>34828</v>
      </c>
      <c r="F29" s="23">
        <v>34828</v>
      </c>
      <c r="G29" s="23"/>
      <c r="H29" s="23">
        <v>0</v>
      </c>
      <c r="I29" s="26">
        <f t="shared" si="3"/>
        <v>1410.3209019948</v>
      </c>
      <c r="J29" s="23"/>
      <c r="K29" s="23"/>
      <c r="L29" s="23"/>
      <c r="N29" s="23"/>
      <c r="O29" s="27"/>
      <c r="P29" s="23"/>
      <c r="Q29" s="27"/>
      <c r="R29" s="23"/>
      <c r="S29" s="27"/>
      <c r="T29" s="23"/>
      <c r="U29" s="27"/>
      <c r="V29" s="23"/>
      <c r="W29" s="27"/>
      <c r="X29" s="23"/>
      <c r="Y29" s="27"/>
      <c r="Z29" s="23"/>
      <c r="AA29" s="27"/>
    </row>
    <row r="30" s="1" customFormat="1" ht="22.5" customHeight="1" spans="1:27">
      <c r="A30" s="19" t="s">
        <v>64</v>
      </c>
      <c r="B30" s="20">
        <v>1</v>
      </c>
      <c r="C30" s="20">
        <v>14</v>
      </c>
      <c r="D30" s="22">
        <f t="shared" si="0"/>
        <v>1300</v>
      </c>
      <c r="E30" s="1">
        <f t="shared" si="2"/>
        <v>0</v>
      </c>
      <c r="F30" s="23"/>
      <c r="G30" s="23"/>
      <c r="H30" s="23">
        <v>0</v>
      </c>
      <c r="I30" s="26">
        <f t="shared" si="3"/>
        <v>-100</v>
      </c>
      <c r="J30" s="23"/>
      <c r="K30" s="23"/>
      <c r="L30" s="23"/>
      <c r="N30" s="23"/>
      <c r="O30" s="27"/>
      <c r="P30" s="23"/>
      <c r="Q30" s="27"/>
      <c r="R30" s="23"/>
      <c r="S30" s="27"/>
      <c r="T30" s="23"/>
      <c r="U30" s="27"/>
      <c r="V30" s="23"/>
      <c r="W30" s="27"/>
      <c r="X30" s="23"/>
      <c r="Y30" s="27"/>
      <c r="Z30" s="23"/>
      <c r="AA30" s="27"/>
    </row>
  </sheetData>
  <mergeCells count="1">
    <mergeCell ref="A2:D2"/>
  </mergeCells>
  <conditionalFormatting sqref="N5:AA30">
    <cfRule type="cellIs" dxfId="0" priority="1" operator="lessThan">
      <formula>0</formula>
    </cfRule>
  </conditionalFormatting>
  <printOptions horizontalCentered="1"/>
  <pageMargins left="0.78740157480315" right="0.78740157480315" top="1.41732283464567" bottom="1.37795275590551" header="0" footer="0.984251968503937"/>
  <pageSetup paperSize="9" scale="81" firstPageNumber="3" fitToHeight="0" orientation="portrait" blackAndWhite="1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24一般公共预算收入</vt:lpstr>
      <vt:lpstr>24一般公共预算支出</vt:lpstr>
      <vt:lpstr>25一般公共预算收入</vt:lpstr>
      <vt:lpstr>25一般公共预算支出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柴立群</dc:creator>
  <cp:lastModifiedBy>WPS_1485005624</cp:lastModifiedBy>
  <dcterms:created xsi:type="dcterms:W3CDTF">2014-01-02T13:07:00Z</dcterms:created>
  <cp:lastPrinted>2022-01-06T09:02:00Z</cp:lastPrinted>
  <dcterms:modified xsi:type="dcterms:W3CDTF">2025-03-11T08:04:27Z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3C8536A51ADE458780D4CEAE8A6F0A5A_13</vt:lpwstr>
  </property>
  <property fmtid="{D5CDD505-2E9C-101B-9397-08002B2CF9AE}" pid="3" name="KSOProductBuildVer">
    <vt:lpwstr>2052-12.1.0.19770</vt:lpwstr>
  </property>
</Properties>
</file>